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Einstellungen" state="visible" r:id="rId5"/>
    <sheet sheetId="3" name="Personen und Jahr" state="visible" r:id="rId6"/>
    <sheet sheetId="4" name="Einsatzplan" state="visible" r:id="rId7"/>
  </sheets>
  <definedNames>
    <definedName name="Mindestlohn">Einstellungen!$B$6</definedName>
    <definedName name="MinijobGrenze">Einstellungen!$B$7</definedName>
    <definedName name="FreibetragUebungsleiter">Einstellungen!$B$8</definedName>
    <definedName name="FreibetragEhrenamt">Einstellungen!$B$9</definedName>
  </definedNames>
  <calcPr calcId="171027" fullCalcOnLoad="1"/>
</workbook>
</file>

<file path=xl/sharedStrings.xml><?xml version="1.0" encoding="utf-8"?>
<sst xmlns="http://schemas.openxmlformats.org/spreadsheetml/2006/main" count="85" uniqueCount="75">
  <si>
    <t>Einsatzplan Verein, Anleitung</t>
  </si>
  <si>
    <t>Vorlage von MetronHR</t>
  </si>
  <si>
    <t>1. Im Blatt "Einstellungen" die aktuellen Werte prüfen: Mindestlohn, Minijob-Grenze, Freibeträge.</t>
  </si>
  <si>
    <t>2. Im Blatt "Personen und Jahr" je Person die Rolle wählen, den Stundensatz und je Monat die Stunden eintragen.</t>
  </si>
  <si>
    <t>3. Die Vorlage rechnet Vergütung, verbrauchten Freibetrag und den Rest, der unter die Minijob-Grenze fällt, und markiert Überschreitungen.</t>
  </si>
  <si>
    <t>4. Das Blatt "Einsatzplan" plant Einsätze bei Training, Turnier und Vereinsfest: wer, wann, welche Aufgabe.</t>
  </si>
  <si>
    <t/>
  </si>
  <si>
    <t>Die ersten Zeilen sind ein Beispiel. Vor dem Gebrauch überschreiben.</t>
  </si>
  <si>
    <t>MetronHR erfasst die Stunden von Minijobbern und angestellten Übungsleitern per App, im Browser oder am Terminal im Vereinsheim.</t>
  </si>
  <si>
    <t>Rechtliche Hinweise</t>
  </si>
  <si>
    <t>Einnahmen als Übungsleiter für einen gemeinnützigen Verein sind bis 3.300 Euro im Jahr steuerfrei (§ 3 Nr. 26 EStG), andere nebenberufliche Tätigkeiten bis 960 Euro (§ 3 Nr. 26a EStG). Steuerfreie Einnahmen zählen nicht zum Arbeitsentgelt in der Sozialversicherung (§ 1 Abs. 1 Satz 1 Nr. 16 SvEV).</t>
  </si>
  <si>
    <t>Minijob 2026: Verdienstgrenze 603 Euro im Monat, Mindestlohn 13,90 Euro je Stunde. In der Excel-Fassung stehen beide Werte im Blatt Einstellungen und lassen sich dort anpassen.</t>
  </si>
  <si>
    <t>Übungsleiter im Minijob: Den Freibetrag gleichmäßig auf zwölf Monate verteilt, sind das 275 Euro im Monat zusätzlich zur Verdienstgrenze. Der Freibetrag gilt je Person und Jahr, nicht je Verein.</t>
  </si>
  <si>
    <t>Ehrenamtliche sind keine Arbeitnehmer im Sinne des Arbeitszeitgesetzes (§ 2 Abs. 2 ArbZG) und fallen nicht unter den Mindestlohn (§ 22 Abs. 3 MiLoG). Wer weisungsgebunden eingeplant ist und deutlich mehr als den Aufwand bekommt, kann trotz der Bezeichnung Arbeitnehmer sein (§ 7 Abs. 1 SGB IV).</t>
  </si>
  <si>
    <t>§ 17 MiLoG: Für Minijobber sind Beginn, Ende und Dauer der täglichen Arbeitszeit bis zum Ablauf des siebten Kalendertags nach dem Arbeitstag aufzuzeichnen und zwei Jahre aufzubewahren.</t>
  </si>
  <si>
    <t>Sonntage: grundsätzlich beschäftigungsfrei (§ 9 ArbZG). § 10 Abs. 1 Nr. 6 ArbZG erlaubt Arbeit bei nichtgewerblichen Aktionen und Veranstaltungen von Vereinen, nach Nr. 7 auch beim Sport, soweit die Arbeit nicht an Werktagen erledigt werden kann. Mindestens 15 Sonntage im Jahr bleiben frei, für jeden Arbeitssonntag gibt es einen Ersatzruhetag binnen zwei Wochen (§ 11 ArbZG).</t>
  </si>
  <si>
    <t>Vorlage von MetronHR: www.metronhr.de | Frei verwendbar im Unternehmen.</t>
  </si>
  <si>
    <t>Einstellungen</t>
  </si>
  <si>
    <t>Werte für 2026, bei Änderungen hier anpassen</t>
  </si>
  <si>
    <t>Wert</t>
  </si>
  <si>
    <t>Grundlage</t>
  </si>
  <si>
    <t>Mindestlohn je Stunde (€)</t>
  </si>
  <si>
    <t>§ 1 MiLoG</t>
  </si>
  <si>
    <t>Minijob-Verdienstgrenze je Monat (€)</t>
  </si>
  <si>
    <t>§ 8 Abs. 1a SGB IV</t>
  </si>
  <si>
    <t>Übungsleiterfreibetrag je Jahr (€)</t>
  </si>
  <si>
    <t>§ 3 Nr. 26 EStG</t>
  </si>
  <si>
    <t>Ehrenamtspauschale je Jahr (€)</t>
  </si>
  <si>
    <t>§ 3 Nr. 26a EStG</t>
  </si>
  <si>
    <t>Personen und Jahr</t>
  </si>
  <si>
    <t>Stunden je Monat eintragen, der Rest rechnet sich</t>
  </si>
  <si>
    <t>Name</t>
  </si>
  <si>
    <t>Rolle</t>
  </si>
  <si>
    <t>Stundensatz (€)</t>
  </si>
  <si>
    <t>Jan</t>
  </si>
  <si>
    <t>Feb</t>
  </si>
  <si>
    <t>Mär</t>
  </si>
  <si>
    <t>Apr</t>
  </si>
  <si>
    <t>Mai</t>
  </si>
  <si>
    <t>Jun</t>
  </si>
  <si>
    <t>Jul</t>
  </si>
  <si>
    <t>Aug</t>
  </si>
  <si>
    <t>Sep</t>
  </si>
  <si>
    <t>Okt</t>
  </si>
  <si>
    <t>Nov</t>
  </si>
  <si>
    <t>Dez</t>
  </si>
  <si>
    <t>Stunden Jahr</t>
  </si>
  <si>
    <t>Vergütung Jahr (€)</t>
  </si>
  <si>
    <t>Freibetrag (€)</t>
  </si>
  <si>
    <t>davon frei (€)</t>
  </si>
  <si>
    <t>Rest (€)</t>
  </si>
  <si>
    <t>Monate über doppelter Grenze</t>
  </si>
  <si>
    <t>Prüfung</t>
  </si>
  <si>
    <t>Beispiel, Platzwart</t>
  </si>
  <si>
    <t>Minijob</t>
  </si>
  <si>
    <t>Beispiel, Trainerin</t>
  </si>
  <si>
    <t>Übungsleiter im Minijob</t>
  </si>
  <si>
    <t>Beispiel, Kassenwart</t>
  </si>
  <si>
    <t>Ehrenamt (§ 3 Nr. 26a)</t>
  </si>
  <si>
    <t>Beim Minijob zählt der Durchschnitt: Einzelne Monate dürfen über der Grenze liegen, solange das Jahr unter dem Zwölffachen bleibt. Ein gelegentliches, nicht vorhersehbares Überschreiten der Jahresgrenze ist in bis zu zwei Monaten erlaubt, aber nie über dem Doppelten der Monatsgrenze. "Monate über doppelter Grenze" zählt genau diese Monate, nach Abzug eines Zwölftels des Freibetrags.</t>
  </si>
  <si>
    <t>Die Prüfung ersetzt keine Beratung durch die Lohnabrechnung oder Steuerberatung des Vereins.</t>
  </si>
  <si>
    <t>Einsatzplan</t>
  </si>
  <si>
    <t>Einsätze bei Training, Turnier und Fest; die Rolle kommt aus dem Blatt Personen</t>
  </si>
  <si>
    <t>Datum</t>
  </si>
  <si>
    <t>Veranstaltung</t>
  </si>
  <si>
    <t>Aufgabe</t>
  </si>
  <si>
    <t>von</t>
  </si>
  <si>
    <t>bis</t>
  </si>
  <si>
    <t>Stunden</t>
  </si>
  <si>
    <t>Notiz</t>
  </si>
  <si>
    <t>Heimspieltag</t>
  </si>
  <si>
    <t>Platz aufbauen</t>
  </si>
  <si>
    <t>Kasse</t>
  </si>
  <si>
    <t>Training Jugend</t>
  </si>
  <si>
    <t>Training leiten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</si>
</sst>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dd.mm.yyyy"/>
    <numFmt numFmtId="166" formatCode="hh:mm"/>
  </numFmts>
  <fonts count="13"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color rgb="FFFFFFFF"/>
      <sz val="9"/>
      <name val="Calibri"/>
    </font>
    <font>
      <b/>
      <color rgb="FF111111"/>
      <sz val="11"/>
      <name val="Calibri"/>
    </font>
    <font>
      <color rgb="FF6B7280"/>
      <sz val="9"/>
      <name val="Calibri"/>
    </font>
    <font>
      <b/>
      <color rgb="FFFFFFFF"/>
      <sz val="10"/>
      <name val="Calibri"/>
    </font>
  </fonts>
  <fills count="5">
    <fill>
      <patternFill patternType="none"/>
    </fill>
    <fill>
      <patternFill patternType="gray125"/>
    </fill>
    <fill>
      <patternFill patternType="solid">
        <fgColor rgb="FF5D7F62"/>
      </patternFill>
    </fill>
    <fill>
      <patternFill patternType="solid">
        <fgColor rgb="FFFFFDF2"/>
      </patternFill>
    </fill>
    <fill>
      <patternFill patternType="solid">
        <fgColor rgb="FFE6ECE7"/>
      </patternFill>
    </fill>
  </fills>
  <borders count="3">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s>
  <cellStyleXfs count="1">
    <xf numFmtId="0" fontId="0" fillId="0" borderId="0"/>
  </cellStyleXfs>
  <cellXfs count="23">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4" fontId="0" fillId="3" borderId="1" xfId="0" applyNumberFormat="1" applyFill="1" applyBorder="1" applyAlignment="1">
      <alignment horizontal="center" vertical="center"/>
    </xf>
    <xf numFmtId="0" fontId="9" fillId="2" borderId="1" xfId="0" applyFont="1" applyFill="1" applyBorder="1" applyAlignment="1">
      <alignment horizontal="center" vertical="center" wrapText="1"/>
    </xf>
    <xf numFmtId="0" fontId="0" fillId="3" borderId="2" xfId="0" applyFill="1" applyBorder="1" applyAlignment="1">
      <alignment horizontal="left"/>
    </xf>
    <xf numFmtId="2" fontId="0" fillId="3" borderId="2" xfId="0" applyNumberFormat="1" applyFill="1" applyBorder="1" applyAlignment="1">
      <alignment horizontal="center" vertical="center"/>
    </xf>
    <xf numFmtId="164" fontId="0" fillId="3" borderId="2" xfId="0" applyNumberFormat="1" applyFill="1" applyBorder="1" applyAlignment="1">
      <alignment horizontal="center" vertical="center"/>
    </xf>
    <xf numFmtId="1" fontId="10" fillId="4" borderId="2" xfId="0" applyNumberFormat="1" applyFont="1" applyFill="1" applyBorder="1" applyAlignment="1">
      <alignment horizontal="center" vertical="center"/>
    </xf>
    <xf numFmtId="4" fontId="10" fillId="4" borderId="2" xfId="0" applyNumberFormat="1" applyFont="1" applyFill="1" applyBorder="1" applyAlignment="1">
      <alignment horizontal="center" vertical="center"/>
    </xf>
    <xf numFmtId="0" fontId="0" fillId="0" borderId="2" xfId="0" applyBorder="1"/>
    <xf numFmtId="0" fontId="11" fillId="0" borderId="0" xfId="0" applyFont="1" applyAlignment="1">
      <alignment vertical="top" wrapText="1"/>
    </xf>
    <xf numFmtId="0" fontId="12" fillId="2" borderId="1" xfId="0" applyFont="1" applyFill="1" applyBorder="1" applyAlignment="1">
      <alignment horizontal="center" vertical="center" wrapText="1"/>
    </xf>
    <xf numFmtId="165" fontId="0" fillId="3" borderId="1" xfId="0" applyNumberFormat="1" applyFill="1" applyBorder="1" applyAlignment="1">
      <alignment horizontal="center" vertical="center"/>
    </xf>
    <xf numFmtId="0" fontId="0" fillId="3" borderId="1" xfId="0" applyFill="1" applyBorder="1" applyAlignment="1">
      <alignment horizontal="left"/>
    </xf>
    <xf numFmtId="166" fontId="0" fillId="3" borderId="1" xfId="0" applyNumberFormat="1" applyFill="1" applyBorder="1" applyAlignment="1">
      <alignment horizontal="center" vertical="center"/>
    </xf>
    <xf numFmtId="2" fontId="10" fillId="4" borderId="1" xfId="0" applyNumberFormat="1" applyFont="1" applyFill="1" applyBorder="1" applyAlignment="1">
      <alignment horizontal="center" vertical="center"/>
    </xf>
  </cellXfs>
  <cellStyles count="1">
    <cellStyle name="Normal" xfId="0" builtinId="0"/>
  </cellStyles>
  <dxfs count="2">
    <dxf>
      <fill>
        <patternFill patternType="solid">
          <bgColor rgb="FFFEF3C7"/>
        </patternFill>
      </fill>
    </dxf>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2"/>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4" spans="1:1" x14ac:dyDescent="0.25">
      <c r="A14" s="4" t="s">
        <v>9</v>
      </c>
    </row>
    <row r="15" ht="30" customHeight="1" spans="1:1" x14ac:dyDescent="0.25">
      <c r="A15" s="5" t="s">
        <v>10</v>
      </c>
    </row>
    <row r="16" ht="30" customHeight="1" spans="1:1" x14ac:dyDescent="0.25">
      <c r="A16" s="5"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2" spans="1:1" x14ac:dyDescent="0.25">
      <c r="A22" s="6" t="s">
        <v>16</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C11"/>
  <sheetFormatPr defaultRowHeight="15" outlineLevelRow="0" outlineLevelCol="0" x14ac:dyDescent="55"/>
  <cols>
    <col min="1" max="1" width="40" customWidth="1"/>
    <col min="2" max="2" width="14" customWidth="1"/>
    <col min="3" max="3" width="40" customWidth="1"/>
  </cols>
  <sheetData>
    <row r="1" ht="24" customHeight="1" x14ac:dyDescent="0.25"/>
    <row r="2" ht="24" customHeight="1" spans="1:3" x14ac:dyDescent="0.25">
      <c r="A2" s="7" t="s">
        <v>17</v>
      </c>
      <c r="B2" s="7"/>
      <c r="C2" s="7"/>
    </row>
    <row r="3" ht="16" customHeight="1" spans="1:3" x14ac:dyDescent="0.25">
      <c r="A3" s="2" t="s">
        <v>18</v>
      </c>
      <c r="B3" s="2"/>
      <c r="C3" s="2"/>
    </row>
    <row r="5" spans="1:3" x14ac:dyDescent="0.25">
      <c r="A5" s="8" t="s">
        <v>19</v>
      </c>
      <c r="B5" s="8" t="s">
        <v>6</v>
      </c>
      <c r="C5" s="8" t="s">
        <v>20</v>
      </c>
    </row>
    <row r="6" spans="1:3" x14ac:dyDescent="0.25">
      <c r="A6" t="s">
        <v>21</v>
      </c>
      <c r="B6" s="9">
        <v>13.9</v>
      </c>
      <c r="C6" t="s">
        <v>22</v>
      </c>
    </row>
    <row r="7" spans="1:3" x14ac:dyDescent="0.25">
      <c r="A7" t="s">
        <v>23</v>
      </c>
      <c r="B7" s="9">
        <v>603</v>
      </c>
      <c r="C7" t="s">
        <v>24</v>
      </c>
    </row>
    <row r="8" spans="1:3" x14ac:dyDescent="0.25">
      <c r="A8" t="s">
        <v>25</v>
      </c>
      <c r="B8" s="9">
        <v>3300</v>
      </c>
      <c r="C8" t="s">
        <v>26</v>
      </c>
    </row>
    <row r="9" spans="1:3" x14ac:dyDescent="0.25">
      <c r="A9" t="s">
        <v>27</v>
      </c>
      <c r="B9" s="9">
        <v>960</v>
      </c>
      <c r="C9" t="s">
        <v>28</v>
      </c>
    </row>
    <row r="11" spans="1:1" x14ac:dyDescent="0.25">
      <c r="A11" s="6" t="s">
        <v>16</v>
      </c>
    </row>
  </sheetData>
  <mergeCells count="2">
    <mergeCell ref="A2:C2"/>
    <mergeCell ref="A3:C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V35"/>
  <sheetViews>
    <sheetView workbookViewId="0">
      <pane xSplit="2" ySplit="5" topLeftCell="C6" activePane="bottomRight" state="frozen"/>
      <selection pane="bottomRight"/>
    </sheetView>
  </sheetViews>
  <sheetFormatPr defaultRowHeight="15" outlineLevelRow="0" outlineLevelCol="0" x14ac:dyDescent="55"/>
  <cols>
    <col min="1" max="1" width="20" customWidth="1"/>
    <col min="2" max="2" width="24" customWidth="1"/>
    <col min="3" max="3" width="11" customWidth="1"/>
    <col min="4" max="15" width="6" customWidth="1"/>
    <col min="17" max="17" width="11" customWidth="1"/>
    <col min="18" max="21" width="10" customWidth="1"/>
    <col min="22" max="22" width="24" customWidth="1"/>
  </cols>
  <sheetData>
    <row r="1" ht="24" customHeight="1" x14ac:dyDescent="0.25"/>
    <row r="2" ht="24" customHeight="1" spans="1:22" x14ac:dyDescent="0.25">
      <c r="A2" s="7" t="s">
        <v>29</v>
      </c>
      <c r="B2" s="7"/>
      <c r="C2" s="7"/>
      <c r="D2" s="7"/>
      <c r="E2" s="7"/>
      <c r="F2" s="7"/>
      <c r="G2" s="7"/>
      <c r="H2" s="7"/>
      <c r="I2" s="7"/>
      <c r="J2" s="7"/>
      <c r="K2" s="7"/>
      <c r="L2" s="7"/>
      <c r="M2" s="7"/>
      <c r="N2" s="7"/>
      <c r="O2" s="7"/>
      <c r="P2" s="7"/>
      <c r="Q2" s="7"/>
      <c r="R2" s="7"/>
      <c r="S2" s="7"/>
      <c r="T2" s="7"/>
      <c r="U2" s="7"/>
      <c r="V2" s="7"/>
    </row>
    <row r="3" ht="16" customHeight="1" spans="1:22" x14ac:dyDescent="0.25">
      <c r="A3" s="2" t="s">
        <v>30</v>
      </c>
      <c r="B3" s="2"/>
      <c r="C3" s="2"/>
      <c r="D3" s="2"/>
      <c r="E3" s="2"/>
      <c r="F3" s="2"/>
      <c r="G3" s="2"/>
      <c r="H3" s="2"/>
      <c r="I3" s="2"/>
      <c r="J3" s="2"/>
      <c r="K3" s="2"/>
      <c r="L3" s="2"/>
      <c r="M3" s="2"/>
      <c r="N3" s="2"/>
      <c r="O3" s="2"/>
      <c r="P3" s="2"/>
      <c r="Q3" s="2"/>
      <c r="R3" s="2"/>
      <c r="S3" s="2"/>
      <c r="T3" s="2"/>
      <c r="U3" s="2"/>
      <c r="V3" s="2"/>
    </row>
    <row r="5" ht="32" customHeight="1" spans="1:22" x14ac:dyDescent="0.25">
      <c r="A5" s="10" t="s">
        <v>31</v>
      </c>
      <c r="B5" s="10" t="s">
        <v>32</v>
      </c>
      <c r="C5" s="10" t="s">
        <v>33</v>
      </c>
      <c r="D5" s="10" t="s">
        <v>34</v>
      </c>
      <c r="E5" s="10" t="s">
        <v>35</v>
      </c>
      <c r="F5" s="10" t="s">
        <v>36</v>
      </c>
      <c r="G5" s="10" t="s">
        <v>37</v>
      </c>
      <c r="H5" s="10" t="s">
        <v>38</v>
      </c>
      <c r="I5" s="10" t="s">
        <v>39</v>
      </c>
      <c r="J5" s="10" t="s">
        <v>40</v>
      </c>
      <c r="K5" s="10" t="s">
        <v>41</v>
      </c>
      <c r="L5" s="10" t="s">
        <v>42</v>
      </c>
      <c r="M5" s="10" t="s">
        <v>43</v>
      </c>
      <c r="N5" s="10" t="s">
        <v>44</v>
      </c>
      <c r="O5" s="10" t="s">
        <v>45</v>
      </c>
      <c r="P5" s="10" t="s">
        <v>46</v>
      </c>
      <c r="Q5" s="10" t="s">
        <v>47</v>
      </c>
      <c r="R5" s="10" t="s">
        <v>48</v>
      </c>
      <c r="S5" s="10" t="s">
        <v>49</v>
      </c>
      <c r="T5" s="10" t="s">
        <v>50</v>
      </c>
      <c r="U5" s="10" t="s">
        <v>51</v>
      </c>
      <c r="V5" s="10" t="s">
        <v>52</v>
      </c>
    </row>
    <row r="6" spans="1:22" x14ac:dyDescent="0.25">
      <c r="A6" s="11" t="s">
        <v>53</v>
      </c>
      <c r="B6" s="11" t="s">
        <v>54</v>
      </c>
      <c r="C6" s="12">
        <v>14.5</v>
      </c>
      <c r="D6" s="13">
        <v>30</v>
      </c>
      <c r="E6" s="13">
        <v>30</v>
      </c>
      <c r="F6" s="13">
        <v>32</v>
      </c>
      <c r="G6" s="13">
        <v>40</v>
      </c>
      <c r="H6" s="13">
        <v>42</v>
      </c>
      <c r="I6" s="13">
        <v>40</v>
      </c>
      <c r="J6" s="13">
        <v>38</v>
      </c>
      <c r="K6" s="13">
        <v>30</v>
      </c>
      <c r="L6" s="13">
        <v>40</v>
      </c>
      <c r="M6" s="13">
        <v>36</v>
      </c>
      <c r="N6" s="13">
        <v>30</v>
      </c>
      <c r="O6" s="13">
        <v>30</v>
      </c>
      <c r="P6" s="14">
        <f>IF(A6="","",SUM(D6:O6))</f>
      </c>
      <c r="Q6" s="15">
        <f>IF(A6="","",ROUND(SUM(D6:O6)*N(C6),2))</f>
      </c>
      <c r="R6" s="15">
        <f>IF(A6="","",IF(OR(B6="Übungsleiter (§ 3 Nr. 26)",B6="Übungsleiter im Minijob"),FreibetragUebungsleiter,IF(B6="Ehrenamt (§ 3 Nr. 26a)",FreibetragEhrenamt,0)))</f>
      </c>
      <c r="S6" s="15">
        <f>IF(A6="","",MIN(Q6,R6))</f>
      </c>
      <c r="T6" s="15">
        <f>IF(A6="","",Q6-S6)</f>
      </c>
      <c r="U6" s="14">
        <f>IF(A6="","",IF(OR(B6="Minijob",B6="Übungsleiter im Minijob"),SUMPRODUCT(--(D6:O6*N(C6)-R6/12&gt;MinijobGrenze*2)),""))</f>
      </c>
      <c r="V6" s="16">
        <f>IF(A6="","",IF(AND(OR(B6="Minijob",B6="Übungsleiter im Minijob"),N(C6)&lt;Mindestlohn),"unter Mindestlohn",IF(AND(OR(B6="Minijob",B6="Übungsleiter im Minijob"),N(U6)&gt;0),"Monat über doppelter Grenze",IF(AND(OR(B6="Minijob",B6="Übungsleiter im Minijob"),T6&gt;MinijobGrenze*12),"über Minijob-Grenze im Jahr",IF(AND(NOT(OR(B6="Minijob",B6="Übungsleiter im Minijob")),B6&lt;&gt;"unentgeltlich",T6&gt;0),"über Freibetrag: prüfen",IF(AND(OR(B6="Übungsleiter (§ 3 Nr. 26)",B6="Ehrenamt (§ 3 Nr. 26a)"),N(C6)&gt;0,N(C6)&lt;Mindestlohn),"Stundensatz unter Mindestlohn: Ehrenamtsstatus prüfen",""))))))</f>
      </c>
    </row>
    <row r="7" spans="1:22" x14ac:dyDescent="0.25">
      <c r="A7" s="11" t="s">
        <v>55</v>
      </c>
      <c r="B7" s="11" t="s">
        <v>56</v>
      </c>
      <c r="C7" s="12">
        <v>20</v>
      </c>
      <c r="D7" s="13">
        <v>48</v>
      </c>
      <c r="E7" s="13">
        <v>48</v>
      </c>
      <c r="F7" s="13">
        <v>48</v>
      </c>
      <c r="G7" s="13">
        <v>48</v>
      </c>
      <c r="H7" s="13">
        <v>40</v>
      </c>
      <c r="I7" s="13">
        <v>40</v>
      </c>
      <c r="J7" s="13">
        <v>0</v>
      </c>
      <c r="K7" s="13">
        <v>0</v>
      </c>
      <c r="L7" s="13">
        <v>48</v>
      </c>
      <c r="M7" s="13">
        <v>48</v>
      </c>
      <c r="N7" s="13">
        <v>48</v>
      </c>
      <c r="O7" s="13">
        <v>40</v>
      </c>
      <c r="P7" s="14">
        <f>IF(A7="","",SUM(D7:O7))</f>
      </c>
      <c r="Q7" s="15">
        <f>IF(A7="","",ROUND(SUM(D7:O7)*N(C7),2))</f>
      </c>
      <c r="R7" s="15">
        <f>IF(A7="","",IF(OR(B7="Übungsleiter (§ 3 Nr. 26)",B7="Übungsleiter im Minijob"),FreibetragUebungsleiter,IF(B7="Ehrenamt (§ 3 Nr. 26a)",FreibetragEhrenamt,0)))</f>
      </c>
      <c r="S7" s="15">
        <f>IF(A7="","",MIN(Q7,R7))</f>
      </c>
      <c r="T7" s="15">
        <f>IF(A7="","",Q7-S7)</f>
      </c>
      <c r="U7" s="14">
        <f>IF(A7="","",IF(OR(B7="Minijob",B7="Übungsleiter im Minijob"),SUMPRODUCT(--(D7:O7*N(C7)-R7/12&gt;MinijobGrenze*2)),""))</f>
      </c>
      <c r="V7" s="16">
        <f>IF(A7="","",IF(AND(OR(B7="Minijob",B7="Übungsleiter im Minijob"),N(C7)&lt;Mindestlohn),"unter Mindestlohn",IF(AND(OR(B7="Minijob",B7="Übungsleiter im Minijob"),N(U7)&gt;0),"Monat über doppelter Grenze",IF(AND(OR(B7="Minijob",B7="Übungsleiter im Minijob"),T7&gt;MinijobGrenze*12),"über Minijob-Grenze im Jahr",IF(AND(NOT(OR(B7="Minijob",B7="Übungsleiter im Minijob")),B7&lt;&gt;"unentgeltlich",T7&gt;0),"über Freibetrag: prüfen",IF(AND(OR(B7="Übungsleiter (§ 3 Nr. 26)",B7="Ehrenamt (§ 3 Nr. 26a)"),N(C7)&gt;0,N(C7)&lt;Mindestlohn),"Stundensatz unter Mindestlohn: Ehrenamtsstatus prüfen",""))))))</f>
      </c>
    </row>
    <row r="8" spans="1:22" x14ac:dyDescent="0.25">
      <c r="A8" s="11" t="s">
        <v>57</v>
      </c>
      <c r="B8" s="11" t="s">
        <v>58</v>
      </c>
      <c r="C8" s="12">
        <v>12</v>
      </c>
      <c r="D8" s="13">
        <v>6</v>
      </c>
      <c r="E8" s="13">
        <v>6</v>
      </c>
      <c r="F8" s="13">
        <v>6</v>
      </c>
      <c r="G8" s="13">
        <v>6</v>
      </c>
      <c r="H8" s="13">
        <v>6</v>
      </c>
      <c r="I8" s="13">
        <v>6</v>
      </c>
      <c r="J8" s="13">
        <v>6</v>
      </c>
      <c r="K8" s="13">
        <v>6</v>
      </c>
      <c r="L8" s="13">
        <v>6</v>
      </c>
      <c r="M8" s="13">
        <v>6</v>
      </c>
      <c r="N8" s="13">
        <v>6</v>
      </c>
      <c r="O8" s="13">
        <v>16</v>
      </c>
      <c r="P8" s="14">
        <f>IF(A8="","",SUM(D8:O8))</f>
      </c>
      <c r="Q8" s="15">
        <f>IF(A8="","",ROUND(SUM(D8:O8)*N(C8),2))</f>
      </c>
      <c r="R8" s="15">
        <f>IF(A8="","",IF(OR(B8="Übungsleiter (§ 3 Nr. 26)",B8="Übungsleiter im Minijob"),FreibetragUebungsleiter,IF(B8="Ehrenamt (§ 3 Nr. 26a)",FreibetragEhrenamt,0)))</f>
      </c>
      <c r="S8" s="15">
        <f>IF(A8="","",MIN(Q8,R8))</f>
      </c>
      <c r="T8" s="15">
        <f>IF(A8="","",Q8-S8)</f>
      </c>
      <c r="U8" s="14">
        <f>IF(A8="","",IF(OR(B8="Minijob",B8="Übungsleiter im Minijob"),SUMPRODUCT(--(D8:O8*N(C8)-R8/12&gt;MinijobGrenze*2)),""))</f>
      </c>
      <c r="V8" s="16">
        <f>IF(A8="","",IF(AND(OR(B8="Minijob",B8="Übungsleiter im Minijob"),N(C8)&lt;Mindestlohn),"unter Mindestlohn",IF(AND(OR(B8="Minijob",B8="Übungsleiter im Minijob"),N(U8)&gt;0),"Monat über doppelter Grenze",IF(AND(OR(B8="Minijob",B8="Übungsleiter im Minijob"),T8&gt;MinijobGrenze*12),"über Minijob-Grenze im Jahr",IF(AND(NOT(OR(B8="Minijob",B8="Übungsleiter im Minijob")),B8&lt;&gt;"unentgeltlich",T8&gt;0),"über Freibetrag: prüfen",IF(AND(OR(B8="Übungsleiter (§ 3 Nr. 26)",B8="Ehrenamt (§ 3 Nr. 26a)"),N(C8)&gt;0,N(C8)&lt;Mindestlohn),"Stundensatz unter Mindestlohn: Ehrenamtsstatus prüfen",""))))))</f>
      </c>
    </row>
    <row r="9" spans="1:22" x14ac:dyDescent="0.25">
      <c r="A9" s="11"/>
      <c r="B9" s="11"/>
      <c r="C9" s="12"/>
      <c r="D9" s="13"/>
      <c r="E9" s="13"/>
      <c r="F9" s="13"/>
      <c r="G9" s="13"/>
      <c r="H9" s="13"/>
      <c r="I9" s="13"/>
      <c r="J9" s="13"/>
      <c r="K9" s="13"/>
      <c r="L9" s="13"/>
      <c r="M9" s="13"/>
      <c r="N9" s="13"/>
      <c r="O9" s="13"/>
      <c r="P9" s="14">
        <f>IF(A9="","",SUM(D9:O9))</f>
      </c>
      <c r="Q9" s="15">
        <f>IF(A9="","",ROUND(SUM(D9:O9)*N(C9),2))</f>
      </c>
      <c r="R9" s="15">
        <f>IF(A9="","",IF(OR(B9="Übungsleiter (§ 3 Nr. 26)",B9="Übungsleiter im Minijob"),FreibetragUebungsleiter,IF(B9="Ehrenamt (§ 3 Nr. 26a)",FreibetragEhrenamt,0)))</f>
      </c>
      <c r="S9" s="15">
        <f>IF(A9="","",MIN(Q9,R9))</f>
      </c>
      <c r="T9" s="15">
        <f>IF(A9="","",Q9-S9)</f>
      </c>
      <c r="U9" s="14">
        <f>IF(A9="","",IF(OR(B9="Minijob",B9="Übungsleiter im Minijob"),SUMPRODUCT(--(D9:O9*N(C9)-R9/12&gt;MinijobGrenze*2)),""))</f>
      </c>
      <c r="V9" s="16">
        <f>IF(A9="","",IF(AND(OR(B9="Minijob",B9="Übungsleiter im Minijob"),N(C9)&lt;Mindestlohn),"unter Mindestlohn",IF(AND(OR(B9="Minijob",B9="Übungsleiter im Minijob"),N(U9)&gt;0),"Monat über doppelter Grenze",IF(AND(OR(B9="Minijob",B9="Übungsleiter im Minijob"),T9&gt;MinijobGrenze*12),"über Minijob-Grenze im Jahr",IF(AND(NOT(OR(B9="Minijob",B9="Übungsleiter im Minijob")),B9&lt;&gt;"unentgeltlich",T9&gt;0),"über Freibetrag: prüfen",IF(AND(OR(B9="Übungsleiter (§ 3 Nr. 26)",B9="Ehrenamt (§ 3 Nr. 26a)"),N(C9)&gt;0,N(C9)&lt;Mindestlohn),"Stundensatz unter Mindestlohn: Ehrenamtsstatus prüfen",""))))))</f>
      </c>
    </row>
    <row r="10" spans="1:22" x14ac:dyDescent="0.25">
      <c r="A10" s="11"/>
      <c r="B10" s="11"/>
      <c r="C10" s="12"/>
      <c r="D10" s="13"/>
      <c r="E10" s="13"/>
      <c r="F10" s="13"/>
      <c r="G10" s="13"/>
      <c r="H10" s="13"/>
      <c r="I10" s="13"/>
      <c r="J10" s="13"/>
      <c r="K10" s="13"/>
      <c r="L10" s="13"/>
      <c r="M10" s="13"/>
      <c r="N10" s="13"/>
      <c r="O10" s="13"/>
      <c r="P10" s="14">
        <f>IF(A10="","",SUM(D10:O10))</f>
      </c>
      <c r="Q10" s="15">
        <f>IF(A10="","",ROUND(SUM(D10:O10)*N(C10),2))</f>
      </c>
      <c r="R10" s="15">
        <f>IF(A10="","",IF(OR(B10="Übungsleiter (§ 3 Nr. 26)",B10="Übungsleiter im Minijob"),FreibetragUebungsleiter,IF(B10="Ehrenamt (§ 3 Nr. 26a)",FreibetragEhrenamt,0)))</f>
      </c>
      <c r="S10" s="15">
        <f>IF(A10="","",MIN(Q10,R10))</f>
      </c>
      <c r="T10" s="15">
        <f>IF(A10="","",Q10-S10)</f>
      </c>
      <c r="U10" s="14">
        <f>IF(A10="","",IF(OR(B10="Minijob",B10="Übungsleiter im Minijob"),SUMPRODUCT(--(D10:O10*N(C10)-R10/12&gt;MinijobGrenze*2)),""))</f>
      </c>
      <c r="V10" s="16">
        <f>IF(A10="","",IF(AND(OR(B10="Minijob",B10="Übungsleiter im Minijob"),N(C10)&lt;Mindestlohn),"unter Mindestlohn",IF(AND(OR(B10="Minijob",B10="Übungsleiter im Minijob"),N(U10)&gt;0),"Monat über doppelter Grenze",IF(AND(OR(B10="Minijob",B10="Übungsleiter im Minijob"),T10&gt;MinijobGrenze*12),"über Minijob-Grenze im Jahr",IF(AND(NOT(OR(B10="Minijob",B10="Übungsleiter im Minijob")),B10&lt;&gt;"unentgeltlich",T10&gt;0),"über Freibetrag: prüfen",IF(AND(OR(B10="Übungsleiter (§ 3 Nr. 26)",B10="Ehrenamt (§ 3 Nr. 26a)"),N(C10)&gt;0,N(C10)&lt;Mindestlohn),"Stundensatz unter Mindestlohn: Ehrenamtsstatus prüfen",""))))))</f>
      </c>
    </row>
    <row r="11" spans="1:22" x14ac:dyDescent="0.25">
      <c r="A11" s="11"/>
      <c r="B11" s="11"/>
      <c r="C11" s="12"/>
      <c r="D11" s="13"/>
      <c r="E11" s="13"/>
      <c r="F11" s="13"/>
      <c r="G11" s="13"/>
      <c r="H11" s="13"/>
      <c r="I11" s="13"/>
      <c r="J11" s="13"/>
      <c r="K11" s="13"/>
      <c r="L11" s="13"/>
      <c r="M11" s="13"/>
      <c r="N11" s="13"/>
      <c r="O11" s="13"/>
      <c r="P11" s="14">
        <f>IF(A11="","",SUM(D11:O11))</f>
      </c>
      <c r="Q11" s="15">
        <f>IF(A11="","",ROUND(SUM(D11:O11)*N(C11),2))</f>
      </c>
      <c r="R11" s="15">
        <f>IF(A11="","",IF(OR(B11="Übungsleiter (§ 3 Nr. 26)",B11="Übungsleiter im Minijob"),FreibetragUebungsleiter,IF(B11="Ehrenamt (§ 3 Nr. 26a)",FreibetragEhrenamt,0)))</f>
      </c>
      <c r="S11" s="15">
        <f>IF(A11="","",MIN(Q11,R11))</f>
      </c>
      <c r="T11" s="15">
        <f>IF(A11="","",Q11-S11)</f>
      </c>
      <c r="U11" s="14">
        <f>IF(A11="","",IF(OR(B11="Minijob",B11="Übungsleiter im Minijob"),SUMPRODUCT(--(D11:O11*N(C11)-R11/12&gt;MinijobGrenze*2)),""))</f>
      </c>
      <c r="V11" s="16">
        <f>IF(A11="","",IF(AND(OR(B11="Minijob",B11="Übungsleiter im Minijob"),N(C11)&lt;Mindestlohn),"unter Mindestlohn",IF(AND(OR(B11="Minijob",B11="Übungsleiter im Minijob"),N(U11)&gt;0),"Monat über doppelter Grenze",IF(AND(OR(B11="Minijob",B11="Übungsleiter im Minijob"),T11&gt;MinijobGrenze*12),"über Minijob-Grenze im Jahr",IF(AND(NOT(OR(B11="Minijob",B11="Übungsleiter im Minijob")),B11&lt;&gt;"unentgeltlich",T11&gt;0),"über Freibetrag: prüfen",IF(AND(OR(B11="Übungsleiter (§ 3 Nr. 26)",B11="Ehrenamt (§ 3 Nr. 26a)"),N(C11)&gt;0,N(C11)&lt;Mindestlohn),"Stundensatz unter Mindestlohn: Ehrenamtsstatus prüfen",""))))))</f>
      </c>
    </row>
    <row r="12" spans="1:22" x14ac:dyDescent="0.25">
      <c r="A12" s="11"/>
      <c r="B12" s="11"/>
      <c r="C12" s="12"/>
      <c r="D12" s="13"/>
      <c r="E12" s="13"/>
      <c r="F12" s="13"/>
      <c r="G12" s="13"/>
      <c r="H12" s="13"/>
      <c r="I12" s="13"/>
      <c r="J12" s="13"/>
      <c r="K12" s="13"/>
      <c r="L12" s="13"/>
      <c r="M12" s="13"/>
      <c r="N12" s="13"/>
      <c r="O12" s="13"/>
      <c r="P12" s="14">
        <f>IF(A12="","",SUM(D12:O12))</f>
      </c>
      <c r="Q12" s="15">
        <f>IF(A12="","",ROUND(SUM(D12:O12)*N(C12),2))</f>
      </c>
      <c r="R12" s="15">
        <f>IF(A12="","",IF(OR(B12="Übungsleiter (§ 3 Nr. 26)",B12="Übungsleiter im Minijob"),FreibetragUebungsleiter,IF(B12="Ehrenamt (§ 3 Nr. 26a)",FreibetragEhrenamt,0)))</f>
      </c>
      <c r="S12" s="15">
        <f>IF(A12="","",MIN(Q12,R12))</f>
      </c>
      <c r="T12" s="15">
        <f>IF(A12="","",Q12-S12)</f>
      </c>
      <c r="U12" s="14">
        <f>IF(A12="","",IF(OR(B12="Minijob",B12="Übungsleiter im Minijob"),SUMPRODUCT(--(D12:O12*N(C12)-R12/12&gt;MinijobGrenze*2)),""))</f>
      </c>
      <c r="V12" s="16">
        <f>IF(A12="","",IF(AND(OR(B12="Minijob",B12="Übungsleiter im Minijob"),N(C12)&lt;Mindestlohn),"unter Mindestlohn",IF(AND(OR(B12="Minijob",B12="Übungsleiter im Minijob"),N(U12)&gt;0),"Monat über doppelter Grenze",IF(AND(OR(B12="Minijob",B12="Übungsleiter im Minijob"),T12&gt;MinijobGrenze*12),"über Minijob-Grenze im Jahr",IF(AND(NOT(OR(B12="Minijob",B12="Übungsleiter im Minijob")),B12&lt;&gt;"unentgeltlich",T12&gt;0),"über Freibetrag: prüfen",IF(AND(OR(B12="Übungsleiter (§ 3 Nr. 26)",B12="Ehrenamt (§ 3 Nr. 26a)"),N(C12)&gt;0,N(C12)&lt;Mindestlohn),"Stundensatz unter Mindestlohn: Ehrenamtsstatus prüfen",""))))))</f>
      </c>
    </row>
    <row r="13" spans="1:22" x14ac:dyDescent="0.25">
      <c r="A13" s="11"/>
      <c r="B13" s="11"/>
      <c r="C13" s="12"/>
      <c r="D13" s="13"/>
      <c r="E13" s="13"/>
      <c r="F13" s="13"/>
      <c r="G13" s="13"/>
      <c r="H13" s="13"/>
      <c r="I13" s="13"/>
      <c r="J13" s="13"/>
      <c r="K13" s="13"/>
      <c r="L13" s="13"/>
      <c r="M13" s="13"/>
      <c r="N13" s="13"/>
      <c r="O13" s="13"/>
      <c r="P13" s="14">
        <f>IF(A13="","",SUM(D13:O13))</f>
      </c>
      <c r="Q13" s="15">
        <f>IF(A13="","",ROUND(SUM(D13:O13)*N(C13),2))</f>
      </c>
      <c r="R13" s="15">
        <f>IF(A13="","",IF(OR(B13="Übungsleiter (§ 3 Nr. 26)",B13="Übungsleiter im Minijob"),FreibetragUebungsleiter,IF(B13="Ehrenamt (§ 3 Nr. 26a)",FreibetragEhrenamt,0)))</f>
      </c>
      <c r="S13" s="15">
        <f>IF(A13="","",MIN(Q13,R13))</f>
      </c>
      <c r="T13" s="15">
        <f>IF(A13="","",Q13-S13)</f>
      </c>
      <c r="U13" s="14">
        <f>IF(A13="","",IF(OR(B13="Minijob",B13="Übungsleiter im Minijob"),SUMPRODUCT(--(D13:O13*N(C13)-R13/12&gt;MinijobGrenze*2)),""))</f>
      </c>
      <c r="V13" s="16">
        <f>IF(A13="","",IF(AND(OR(B13="Minijob",B13="Übungsleiter im Minijob"),N(C13)&lt;Mindestlohn),"unter Mindestlohn",IF(AND(OR(B13="Minijob",B13="Übungsleiter im Minijob"),N(U13)&gt;0),"Monat über doppelter Grenze",IF(AND(OR(B13="Minijob",B13="Übungsleiter im Minijob"),T13&gt;MinijobGrenze*12),"über Minijob-Grenze im Jahr",IF(AND(NOT(OR(B13="Minijob",B13="Übungsleiter im Minijob")),B13&lt;&gt;"unentgeltlich",T13&gt;0),"über Freibetrag: prüfen",IF(AND(OR(B13="Übungsleiter (§ 3 Nr. 26)",B13="Ehrenamt (§ 3 Nr. 26a)"),N(C13)&gt;0,N(C13)&lt;Mindestlohn),"Stundensatz unter Mindestlohn: Ehrenamtsstatus prüfen",""))))))</f>
      </c>
    </row>
    <row r="14" spans="1:22" x14ac:dyDescent="0.25">
      <c r="A14" s="11"/>
      <c r="B14" s="11"/>
      <c r="C14" s="12"/>
      <c r="D14" s="13"/>
      <c r="E14" s="13"/>
      <c r="F14" s="13"/>
      <c r="G14" s="13"/>
      <c r="H14" s="13"/>
      <c r="I14" s="13"/>
      <c r="J14" s="13"/>
      <c r="K14" s="13"/>
      <c r="L14" s="13"/>
      <c r="M14" s="13"/>
      <c r="N14" s="13"/>
      <c r="O14" s="13"/>
      <c r="P14" s="14">
        <f>IF(A14="","",SUM(D14:O14))</f>
      </c>
      <c r="Q14" s="15">
        <f>IF(A14="","",ROUND(SUM(D14:O14)*N(C14),2))</f>
      </c>
      <c r="R14" s="15">
        <f>IF(A14="","",IF(OR(B14="Übungsleiter (§ 3 Nr. 26)",B14="Übungsleiter im Minijob"),FreibetragUebungsleiter,IF(B14="Ehrenamt (§ 3 Nr. 26a)",FreibetragEhrenamt,0)))</f>
      </c>
      <c r="S14" s="15">
        <f>IF(A14="","",MIN(Q14,R14))</f>
      </c>
      <c r="T14" s="15">
        <f>IF(A14="","",Q14-S14)</f>
      </c>
      <c r="U14" s="14">
        <f>IF(A14="","",IF(OR(B14="Minijob",B14="Übungsleiter im Minijob"),SUMPRODUCT(--(D14:O14*N(C14)-R14/12&gt;MinijobGrenze*2)),""))</f>
      </c>
      <c r="V14" s="16">
        <f>IF(A14="","",IF(AND(OR(B14="Minijob",B14="Übungsleiter im Minijob"),N(C14)&lt;Mindestlohn),"unter Mindestlohn",IF(AND(OR(B14="Minijob",B14="Übungsleiter im Minijob"),N(U14)&gt;0),"Monat über doppelter Grenze",IF(AND(OR(B14="Minijob",B14="Übungsleiter im Minijob"),T14&gt;MinijobGrenze*12),"über Minijob-Grenze im Jahr",IF(AND(NOT(OR(B14="Minijob",B14="Übungsleiter im Minijob")),B14&lt;&gt;"unentgeltlich",T14&gt;0),"über Freibetrag: prüfen",IF(AND(OR(B14="Übungsleiter (§ 3 Nr. 26)",B14="Ehrenamt (§ 3 Nr. 26a)"),N(C14)&gt;0,N(C14)&lt;Mindestlohn),"Stundensatz unter Mindestlohn: Ehrenamtsstatus prüfen",""))))))</f>
      </c>
    </row>
    <row r="15" spans="1:22" x14ac:dyDescent="0.25">
      <c r="A15" s="11"/>
      <c r="B15" s="11"/>
      <c r="C15" s="12"/>
      <c r="D15" s="13"/>
      <c r="E15" s="13"/>
      <c r="F15" s="13"/>
      <c r="G15" s="13"/>
      <c r="H15" s="13"/>
      <c r="I15" s="13"/>
      <c r="J15" s="13"/>
      <c r="K15" s="13"/>
      <c r="L15" s="13"/>
      <c r="M15" s="13"/>
      <c r="N15" s="13"/>
      <c r="O15" s="13"/>
      <c r="P15" s="14">
        <f>IF(A15="","",SUM(D15:O15))</f>
      </c>
      <c r="Q15" s="15">
        <f>IF(A15="","",ROUND(SUM(D15:O15)*N(C15),2))</f>
      </c>
      <c r="R15" s="15">
        <f>IF(A15="","",IF(OR(B15="Übungsleiter (§ 3 Nr. 26)",B15="Übungsleiter im Minijob"),FreibetragUebungsleiter,IF(B15="Ehrenamt (§ 3 Nr. 26a)",FreibetragEhrenamt,0)))</f>
      </c>
      <c r="S15" s="15">
        <f>IF(A15="","",MIN(Q15,R15))</f>
      </c>
      <c r="T15" s="15">
        <f>IF(A15="","",Q15-S15)</f>
      </c>
      <c r="U15" s="14">
        <f>IF(A15="","",IF(OR(B15="Minijob",B15="Übungsleiter im Minijob"),SUMPRODUCT(--(D15:O15*N(C15)-R15/12&gt;MinijobGrenze*2)),""))</f>
      </c>
      <c r="V15" s="16">
        <f>IF(A15="","",IF(AND(OR(B15="Minijob",B15="Übungsleiter im Minijob"),N(C15)&lt;Mindestlohn),"unter Mindestlohn",IF(AND(OR(B15="Minijob",B15="Übungsleiter im Minijob"),N(U15)&gt;0),"Monat über doppelter Grenze",IF(AND(OR(B15="Minijob",B15="Übungsleiter im Minijob"),T15&gt;MinijobGrenze*12),"über Minijob-Grenze im Jahr",IF(AND(NOT(OR(B15="Minijob",B15="Übungsleiter im Minijob")),B15&lt;&gt;"unentgeltlich",T15&gt;0),"über Freibetrag: prüfen",IF(AND(OR(B15="Übungsleiter (§ 3 Nr. 26)",B15="Ehrenamt (§ 3 Nr. 26a)"),N(C15)&gt;0,N(C15)&lt;Mindestlohn),"Stundensatz unter Mindestlohn: Ehrenamtsstatus prüfen",""))))))</f>
      </c>
    </row>
    <row r="16" spans="1:22" x14ac:dyDescent="0.25">
      <c r="A16" s="11"/>
      <c r="B16" s="11"/>
      <c r="C16" s="12"/>
      <c r="D16" s="13"/>
      <c r="E16" s="13"/>
      <c r="F16" s="13"/>
      <c r="G16" s="13"/>
      <c r="H16" s="13"/>
      <c r="I16" s="13"/>
      <c r="J16" s="13"/>
      <c r="K16" s="13"/>
      <c r="L16" s="13"/>
      <c r="M16" s="13"/>
      <c r="N16" s="13"/>
      <c r="O16" s="13"/>
      <c r="P16" s="14">
        <f>IF(A16="","",SUM(D16:O16))</f>
      </c>
      <c r="Q16" s="15">
        <f>IF(A16="","",ROUND(SUM(D16:O16)*N(C16),2))</f>
      </c>
      <c r="R16" s="15">
        <f>IF(A16="","",IF(OR(B16="Übungsleiter (§ 3 Nr. 26)",B16="Übungsleiter im Minijob"),FreibetragUebungsleiter,IF(B16="Ehrenamt (§ 3 Nr. 26a)",FreibetragEhrenamt,0)))</f>
      </c>
      <c r="S16" s="15">
        <f>IF(A16="","",MIN(Q16,R16))</f>
      </c>
      <c r="T16" s="15">
        <f>IF(A16="","",Q16-S16)</f>
      </c>
      <c r="U16" s="14">
        <f>IF(A16="","",IF(OR(B16="Minijob",B16="Übungsleiter im Minijob"),SUMPRODUCT(--(D16:O16*N(C16)-R16/12&gt;MinijobGrenze*2)),""))</f>
      </c>
      <c r="V16" s="16">
        <f>IF(A16="","",IF(AND(OR(B16="Minijob",B16="Übungsleiter im Minijob"),N(C16)&lt;Mindestlohn),"unter Mindestlohn",IF(AND(OR(B16="Minijob",B16="Übungsleiter im Minijob"),N(U16)&gt;0),"Monat über doppelter Grenze",IF(AND(OR(B16="Minijob",B16="Übungsleiter im Minijob"),T16&gt;MinijobGrenze*12),"über Minijob-Grenze im Jahr",IF(AND(NOT(OR(B16="Minijob",B16="Übungsleiter im Minijob")),B16&lt;&gt;"unentgeltlich",T16&gt;0),"über Freibetrag: prüfen",IF(AND(OR(B16="Übungsleiter (§ 3 Nr. 26)",B16="Ehrenamt (§ 3 Nr. 26a)"),N(C16)&gt;0,N(C16)&lt;Mindestlohn),"Stundensatz unter Mindestlohn: Ehrenamtsstatus prüfen",""))))))</f>
      </c>
    </row>
    <row r="17" spans="1:22" x14ac:dyDescent="0.25">
      <c r="A17" s="11"/>
      <c r="B17" s="11"/>
      <c r="C17" s="12"/>
      <c r="D17" s="13"/>
      <c r="E17" s="13"/>
      <c r="F17" s="13"/>
      <c r="G17" s="13"/>
      <c r="H17" s="13"/>
      <c r="I17" s="13"/>
      <c r="J17" s="13"/>
      <c r="K17" s="13"/>
      <c r="L17" s="13"/>
      <c r="M17" s="13"/>
      <c r="N17" s="13"/>
      <c r="O17" s="13"/>
      <c r="P17" s="14">
        <f>IF(A17="","",SUM(D17:O17))</f>
      </c>
      <c r="Q17" s="15">
        <f>IF(A17="","",ROUND(SUM(D17:O17)*N(C17),2))</f>
      </c>
      <c r="R17" s="15">
        <f>IF(A17="","",IF(OR(B17="Übungsleiter (§ 3 Nr. 26)",B17="Übungsleiter im Minijob"),FreibetragUebungsleiter,IF(B17="Ehrenamt (§ 3 Nr. 26a)",FreibetragEhrenamt,0)))</f>
      </c>
      <c r="S17" s="15">
        <f>IF(A17="","",MIN(Q17,R17))</f>
      </c>
      <c r="T17" s="15">
        <f>IF(A17="","",Q17-S17)</f>
      </c>
      <c r="U17" s="14">
        <f>IF(A17="","",IF(OR(B17="Minijob",B17="Übungsleiter im Minijob"),SUMPRODUCT(--(D17:O17*N(C17)-R17/12&gt;MinijobGrenze*2)),""))</f>
      </c>
      <c r="V17" s="16">
        <f>IF(A17="","",IF(AND(OR(B17="Minijob",B17="Übungsleiter im Minijob"),N(C17)&lt;Mindestlohn),"unter Mindestlohn",IF(AND(OR(B17="Minijob",B17="Übungsleiter im Minijob"),N(U17)&gt;0),"Monat über doppelter Grenze",IF(AND(OR(B17="Minijob",B17="Übungsleiter im Minijob"),T17&gt;MinijobGrenze*12),"über Minijob-Grenze im Jahr",IF(AND(NOT(OR(B17="Minijob",B17="Übungsleiter im Minijob")),B17&lt;&gt;"unentgeltlich",T17&gt;0),"über Freibetrag: prüfen",IF(AND(OR(B17="Übungsleiter (§ 3 Nr. 26)",B17="Ehrenamt (§ 3 Nr. 26a)"),N(C17)&gt;0,N(C17)&lt;Mindestlohn),"Stundensatz unter Mindestlohn: Ehrenamtsstatus prüfen",""))))))</f>
      </c>
    </row>
    <row r="18" spans="1:22" x14ac:dyDescent="0.25">
      <c r="A18" s="11"/>
      <c r="B18" s="11"/>
      <c r="C18" s="12"/>
      <c r="D18" s="13"/>
      <c r="E18" s="13"/>
      <c r="F18" s="13"/>
      <c r="G18" s="13"/>
      <c r="H18" s="13"/>
      <c r="I18" s="13"/>
      <c r="J18" s="13"/>
      <c r="K18" s="13"/>
      <c r="L18" s="13"/>
      <c r="M18" s="13"/>
      <c r="N18" s="13"/>
      <c r="O18" s="13"/>
      <c r="P18" s="14">
        <f>IF(A18="","",SUM(D18:O18))</f>
      </c>
      <c r="Q18" s="15">
        <f>IF(A18="","",ROUND(SUM(D18:O18)*N(C18),2))</f>
      </c>
      <c r="R18" s="15">
        <f>IF(A18="","",IF(OR(B18="Übungsleiter (§ 3 Nr. 26)",B18="Übungsleiter im Minijob"),FreibetragUebungsleiter,IF(B18="Ehrenamt (§ 3 Nr. 26a)",FreibetragEhrenamt,0)))</f>
      </c>
      <c r="S18" s="15">
        <f>IF(A18="","",MIN(Q18,R18))</f>
      </c>
      <c r="T18" s="15">
        <f>IF(A18="","",Q18-S18)</f>
      </c>
      <c r="U18" s="14">
        <f>IF(A18="","",IF(OR(B18="Minijob",B18="Übungsleiter im Minijob"),SUMPRODUCT(--(D18:O18*N(C18)-R18/12&gt;MinijobGrenze*2)),""))</f>
      </c>
      <c r="V18" s="16">
        <f>IF(A18="","",IF(AND(OR(B18="Minijob",B18="Übungsleiter im Minijob"),N(C18)&lt;Mindestlohn),"unter Mindestlohn",IF(AND(OR(B18="Minijob",B18="Übungsleiter im Minijob"),N(U18)&gt;0),"Monat über doppelter Grenze",IF(AND(OR(B18="Minijob",B18="Übungsleiter im Minijob"),T18&gt;MinijobGrenze*12),"über Minijob-Grenze im Jahr",IF(AND(NOT(OR(B18="Minijob",B18="Übungsleiter im Minijob")),B18&lt;&gt;"unentgeltlich",T18&gt;0),"über Freibetrag: prüfen",IF(AND(OR(B18="Übungsleiter (§ 3 Nr. 26)",B18="Ehrenamt (§ 3 Nr. 26a)"),N(C18)&gt;0,N(C18)&lt;Mindestlohn),"Stundensatz unter Mindestlohn: Ehrenamtsstatus prüfen",""))))))</f>
      </c>
    </row>
    <row r="19" spans="1:22" x14ac:dyDescent="0.25">
      <c r="A19" s="11"/>
      <c r="B19" s="11"/>
      <c r="C19" s="12"/>
      <c r="D19" s="13"/>
      <c r="E19" s="13"/>
      <c r="F19" s="13"/>
      <c r="G19" s="13"/>
      <c r="H19" s="13"/>
      <c r="I19" s="13"/>
      <c r="J19" s="13"/>
      <c r="K19" s="13"/>
      <c r="L19" s="13"/>
      <c r="M19" s="13"/>
      <c r="N19" s="13"/>
      <c r="O19" s="13"/>
      <c r="P19" s="14">
        <f>IF(A19="","",SUM(D19:O19))</f>
      </c>
      <c r="Q19" s="15">
        <f>IF(A19="","",ROUND(SUM(D19:O19)*N(C19),2))</f>
      </c>
      <c r="R19" s="15">
        <f>IF(A19="","",IF(OR(B19="Übungsleiter (§ 3 Nr. 26)",B19="Übungsleiter im Minijob"),FreibetragUebungsleiter,IF(B19="Ehrenamt (§ 3 Nr. 26a)",FreibetragEhrenamt,0)))</f>
      </c>
      <c r="S19" s="15">
        <f>IF(A19="","",MIN(Q19,R19))</f>
      </c>
      <c r="T19" s="15">
        <f>IF(A19="","",Q19-S19)</f>
      </c>
      <c r="U19" s="14">
        <f>IF(A19="","",IF(OR(B19="Minijob",B19="Übungsleiter im Minijob"),SUMPRODUCT(--(D19:O19*N(C19)-R19/12&gt;MinijobGrenze*2)),""))</f>
      </c>
      <c r="V19" s="16">
        <f>IF(A19="","",IF(AND(OR(B19="Minijob",B19="Übungsleiter im Minijob"),N(C19)&lt;Mindestlohn),"unter Mindestlohn",IF(AND(OR(B19="Minijob",B19="Übungsleiter im Minijob"),N(U19)&gt;0),"Monat über doppelter Grenze",IF(AND(OR(B19="Minijob",B19="Übungsleiter im Minijob"),T19&gt;MinijobGrenze*12),"über Minijob-Grenze im Jahr",IF(AND(NOT(OR(B19="Minijob",B19="Übungsleiter im Minijob")),B19&lt;&gt;"unentgeltlich",T19&gt;0),"über Freibetrag: prüfen",IF(AND(OR(B19="Übungsleiter (§ 3 Nr. 26)",B19="Ehrenamt (§ 3 Nr. 26a)"),N(C19)&gt;0,N(C19)&lt;Mindestlohn),"Stundensatz unter Mindestlohn: Ehrenamtsstatus prüfen",""))))))</f>
      </c>
    </row>
    <row r="20" spans="1:22" x14ac:dyDescent="0.25">
      <c r="A20" s="11"/>
      <c r="B20" s="11"/>
      <c r="C20" s="12"/>
      <c r="D20" s="13"/>
      <c r="E20" s="13"/>
      <c r="F20" s="13"/>
      <c r="G20" s="13"/>
      <c r="H20" s="13"/>
      <c r="I20" s="13"/>
      <c r="J20" s="13"/>
      <c r="K20" s="13"/>
      <c r="L20" s="13"/>
      <c r="M20" s="13"/>
      <c r="N20" s="13"/>
      <c r="O20" s="13"/>
      <c r="P20" s="14">
        <f>IF(A20="","",SUM(D20:O20))</f>
      </c>
      <c r="Q20" s="15">
        <f>IF(A20="","",ROUND(SUM(D20:O20)*N(C20),2))</f>
      </c>
      <c r="R20" s="15">
        <f>IF(A20="","",IF(OR(B20="Übungsleiter (§ 3 Nr. 26)",B20="Übungsleiter im Minijob"),FreibetragUebungsleiter,IF(B20="Ehrenamt (§ 3 Nr. 26a)",FreibetragEhrenamt,0)))</f>
      </c>
      <c r="S20" s="15">
        <f>IF(A20="","",MIN(Q20,R20))</f>
      </c>
      <c r="T20" s="15">
        <f>IF(A20="","",Q20-S20)</f>
      </c>
      <c r="U20" s="14">
        <f>IF(A20="","",IF(OR(B20="Minijob",B20="Übungsleiter im Minijob"),SUMPRODUCT(--(D20:O20*N(C20)-R20/12&gt;MinijobGrenze*2)),""))</f>
      </c>
      <c r="V20" s="16">
        <f>IF(A20="","",IF(AND(OR(B20="Minijob",B20="Übungsleiter im Minijob"),N(C20)&lt;Mindestlohn),"unter Mindestlohn",IF(AND(OR(B20="Minijob",B20="Übungsleiter im Minijob"),N(U20)&gt;0),"Monat über doppelter Grenze",IF(AND(OR(B20="Minijob",B20="Übungsleiter im Minijob"),T20&gt;MinijobGrenze*12),"über Minijob-Grenze im Jahr",IF(AND(NOT(OR(B20="Minijob",B20="Übungsleiter im Minijob")),B20&lt;&gt;"unentgeltlich",T20&gt;0),"über Freibetrag: prüfen",IF(AND(OR(B20="Übungsleiter (§ 3 Nr. 26)",B20="Ehrenamt (§ 3 Nr. 26a)"),N(C20)&gt;0,N(C20)&lt;Mindestlohn),"Stundensatz unter Mindestlohn: Ehrenamtsstatus prüfen",""))))))</f>
      </c>
    </row>
    <row r="21" spans="1:22" x14ac:dyDescent="0.25">
      <c r="A21" s="11"/>
      <c r="B21" s="11"/>
      <c r="C21" s="12"/>
      <c r="D21" s="13"/>
      <c r="E21" s="13"/>
      <c r="F21" s="13"/>
      <c r="G21" s="13"/>
      <c r="H21" s="13"/>
      <c r="I21" s="13"/>
      <c r="J21" s="13"/>
      <c r="K21" s="13"/>
      <c r="L21" s="13"/>
      <c r="M21" s="13"/>
      <c r="N21" s="13"/>
      <c r="O21" s="13"/>
      <c r="P21" s="14">
        <f>IF(A21="","",SUM(D21:O21))</f>
      </c>
      <c r="Q21" s="15">
        <f>IF(A21="","",ROUND(SUM(D21:O21)*N(C21),2))</f>
      </c>
      <c r="R21" s="15">
        <f>IF(A21="","",IF(OR(B21="Übungsleiter (§ 3 Nr. 26)",B21="Übungsleiter im Minijob"),FreibetragUebungsleiter,IF(B21="Ehrenamt (§ 3 Nr. 26a)",FreibetragEhrenamt,0)))</f>
      </c>
      <c r="S21" s="15">
        <f>IF(A21="","",MIN(Q21,R21))</f>
      </c>
      <c r="T21" s="15">
        <f>IF(A21="","",Q21-S21)</f>
      </c>
      <c r="U21" s="14">
        <f>IF(A21="","",IF(OR(B21="Minijob",B21="Übungsleiter im Minijob"),SUMPRODUCT(--(D21:O21*N(C21)-R21/12&gt;MinijobGrenze*2)),""))</f>
      </c>
      <c r="V21" s="16">
        <f>IF(A21="","",IF(AND(OR(B21="Minijob",B21="Übungsleiter im Minijob"),N(C21)&lt;Mindestlohn),"unter Mindestlohn",IF(AND(OR(B21="Minijob",B21="Übungsleiter im Minijob"),N(U21)&gt;0),"Monat über doppelter Grenze",IF(AND(OR(B21="Minijob",B21="Übungsleiter im Minijob"),T21&gt;MinijobGrenze*12),"über Minijob-Grenze im Jahr",IF(AND(NOT(OR(B21="Minijob",B21="Übungsleiter im Minijob")),B21&lt;&gt;"unentgeltlich",T21&gt;0),"über Freibetrag: prüfen",IF(AND(OR(B21="Übungsleiter (§ 3 Nr. 26)",B21="Ehrenamt (§ 3 Nr. 26a)"),N(C21)&gt;0,N(C21)&lt;Mindestlohn),"Stundensatz unter Mindestlohn: Ehrenamtsstatus prüfen",""))))))</f>
      </c>
    </row>
    <row r="22" spans="1:22" x14ac:dyDescent="0.25">
      <c r="A22" s="11"/>
      <c r="B22" s="11"/>
      <c r="C22" s="12"/>
      <c r="D22" s="13"/>
      <c r="E22" s="13"/>
      <c r="F22" s="13"/>
      <c r="G22" s="13"/>
      <c r="H22" s="13"/>
      <c r="I22" s="13"/>
      <c r="J22" s="13"/>
      <c r="K22" s="13"/>
      <c r="L22" s="13"/>
      <c r="M22" s="13"/>
      <c r="N22" s="13"/>
      <c r="O22" s="13"/>
      <c r="P22" s="14">
        <f>IF(A22="","",SUM(D22:O22))</f>
      </c>
      <c r="Q22" s="15">
        <f>IF(A22="","",ROUND(SUM(D22:O22)*N(C22),2))</f>
      </c>
      <c r="R22" s="15">
        <f>IF(A22="","",IF(OR(B22="Übungsleiter (§ 3 Nr. 26)",B22="Übungsleiter im Minijob"),FreibetragUebungsleiter,IF(B22="Ehrenamt (§ 3 Nr. 26a)",FreibetragEhrenamt,0)))</f>
      </c>
      <c r="S22" s="15">
        <f>IF(A22="","",MIN(Q22,R22))</f>
      </c>
      <c r="T22" s="15">
        <f>IF(A22="","",Q22-S22)</f>
      </c>
      <c r="U22" s="14">
        <f>IF(A22="","",IF(OR(B22="Minijob",B22="Übungsleiter im Minijob"),SUMPRODUCT(--(D22:O22*N(C22)-R22/12&gt;MinijobGrenze*2)),""))</f>
      </c>
      <c r="V22" s="16">
        <f>IF(A22="","",IF(AND(OR(B22="Minijob",B22="Übungsleiter im Minijob"),N(C22)&lt;Mindestlohn),"unter Mindestlohn",IF(AND(OR(B22="Minijob",B22="Übungsleiter im Minijob"),N(U22)&gt;0),"Monat über doppelter Grenze",IF(AND(OR(B22="Minijob",B22="Übungsleiter im Minijob"),T22&gt;MinijobGrenze*12),"über Minijob-Grenze im Jahr",IF(AND(NOT(OR(B22="Minijob",B22="Übungsleiter im Minijob")),B22&lt;&gt;"unentgeltlich",T22&gt;0),"über Freibetrag: prüfen",IF(AND(OR(B22="Übungsleiter (§ 3 Nr. 26)",B22="Ehrenamt (§ 3 Nr. 26a)"),N(C22)&gt;0,N(C22)&lt;Mindestlohn),"Stundensatz unter Mindestlohn: Ehrenamtsstatus prüfen",""))))))</f>
      </c>
    </row>
    <row r="23" spans="1:22" x14ac:dyDescent="0.25">
      <c r="A23" s="11"/>
      <c r="B23" s="11"/>
      <c r="C23" s="12"/>
      <c r="D23" s="13"/>
      <c r="E23" s="13"/>
      <c r="F23" s="13"/>
      <c r="G23" s="13"/>
      <c r="H23" s="13"/>
      <c r="I23" s="13"/>
      <c r="J23" s="13"/>
      <c r="K23" s="13"/>
      <c r="L23" s="13"/>
      <c r="M23" s="13"/>
      <c r="N23" s="13"/>
      <c r="O23" s="13"/>
      <c r="P23" s="14">
        <f>IF(A23="","",SUM(D23:O23))</f>
      </c>
      <c r="Q23" s="15">
        <f>IF(A23="","",ROUND(SUM(D23:O23)*N(C23),2))</f>
      </c>
      <c r="R23" s="15">
        <f>IF(A23="","",IF(OR(B23="Übungsleiter (§ 3 Nr. 26)",B23="Übungsleiter im Minijob"),FreibetragUebungsleiter,IF(B23="Ehrenamt (§ 3 Nr. 26a)",FreibetragEhrenamt,0)))</f>
      </c>
      <c r="S23" s="15">
        <f>IF(A23="","",MIN(Q23,R23))</f>
      </c>
      <c r="T23" s="15">
        <f>IF(A23="","",Q23-S23)</f>
      </c>
      <c r="U23" s="14">
        <f>IF(A23="","",IF(OR(B23="Minijob",B23="Übungsleiter im Minijob"),SUMPRODUCT(--(D23:O23*N(C23)-R23/12&gt;MinijobGrenze*2)),""))</f>
      </c>
      <c r="V23" s="16">
        <f>IF(A23="","",IF(AND(OR(B23="Minijob",B23="Übungsleiter im Minijob"),N(C23)&lt;Mindestlohn),"unter Mindestlohn",IF(AND(OR(B23="Minijob",B23="Übungsleiter im Minijob"),N(U23)&gt;0),"Monat über doppelter Grenze",IF(AND(OR(B23="Minijob",B23="Übungsleiter im Minijob"),T23&gt;MinijobGrenze*12),"über Minijob-Grenze im Jahr",IF(AND(NOT(OR(B23="Minijob",B23="Übungsleiter im Minijob")),B23&lt;&gt;"unentgeltlich",T23&gt;0),"über Freibetrag: prüfen",IF(AND(OR(B23="Übungsleiter (§ 3 Nr. 26)",B23="Ehrenamt (§ 3 Nr. 26a)"),N(C23)&gt;0,N(C23)&lt;Mindestlohn),"Stundensatz unter Mindestlohn: Ehrenamtsstatus prüfen",""))))))</f>
      </c>
    </row>
    <row r="24" spans="1:22" x14ac:dyDescent="0.25">
      <c r="A24" s="11"/>
      <c r="B24" s="11"/>
      <c r="C24" s="12"/>
      <c r="D24" s="13"/>
      <c r="E24" s="13"/>
      <c r="F24" s="13"/>
      <c r="G24" s="13"/>
      <c r="H24" s="13"/>
      <c r="I24" s="13"/>
      <c r="J24" s="13"/>
      <c r="K24" s="13"/>
      <c r="L24" s="13"/>
      <c r="M24" s="13"/>
      <c r="N24" s="13"/>
      <c r="O24" s="13"/>
      <c r="P24" s="14">
        <f>IF(A24="","",SUM(D24:O24))</f>
      </c>
      <c r="Q24" s="15">
        <f>IF(A24="","",ROUND(SUM(D24:O24)*N(C24),2))</f>
      </c>
      <c r="R24" s="15">
        <f>IF(A24="","",IF(OR(B24="Übungsleiter (§ 3 Nr. 26)",B24="Übungsleiter im Minijob"),FreibetragUebungsleiter,IF(B24="Ehrenamt (§ 3 Nr. 26a)",FreibetragEhrenamt,0)))</f>
      </c>
      <c r="S24" s="15">
        <f>IF(A24="","",MIN(Q24,R24))</f>
      </c>
      <c r="T24" s="15">
        <f>IF(A24="","",Q24-S24)</f>
      </c>
      <c r="U24" s="14">
        <f>IF(A24="","",IF(OR(B24="Minijob",B24="Übungsleiter im Minijob"),SUMPRODUCT(--(D24:O24*N(C24)-R24/12&gt;MinijobGrenze*2)),""))</f>
      </c>
      <c r="V24" s="16">
        <f>IF(A24="","",IF(AND(OR(B24="Minijob",B24="Übungsleiter im Minijob"),N(C24)&lt;Mindestlohn),"unter Mindestlohn",IF(AND(OR(B24="Minijob",B24="Übungsleiter im Minijob"),N(U24)&gt;0),"Monat über doppelter Grenze",IF(AND(OR(B24="Minijob",B24="Übungsleiter im Minijob"),T24&gt;MinijobGrenze*12),"über Minijob-Grenze im Jahr",IF(AND(NOT(OR(B24="Minijob",B24="Übungsleiter im Minijob")),B24&lt;&gt;"unentgeltlich",T24&gt;0),"über Freibetrag: prüfen",IF(AND(OR(B24="Übungsleiter (§ 3 Nr. 26)",B24="Ehrenamt (§ 3 Nr. 26a)"),N(C24)&gt;0,N(C24)&lt;Mindestlohn),"Stundensatz unter Mindestlohn: Ehrenamtsstatus prüfen",""))))))</f>
      </c>
    </row>
    <row r="25" spans="1:22" x14ac:dyDescent="0.25">
      <c r="A25" s="11"/>
      <c r="B25" s="11"/>
      <c r="C25" s="12"/>
      <c r="D25" s="13"/>
      <c r="E25" s="13"/>
      <c r="F25" s="13"/>
      <c r="G25" s="13"/>
      <c r="H25" s="13"/>
      <c r="I25" s="13"/>
      <c r="J25" s="13"/>
      <c r="K25" s="13"/>
      <c r="L25" s="13"/>
      <c r="M25" s="13"/>
      <c r="N25" s="13"/>
      <c r="O25" s="13"/>
      <c r="P25" s="14">
        <f>IF(A25="","",SUM(D25:O25))</f>
      </c>
      <c r="Q25" s="15">
        <f>IF(A25="","",ROUND(SUM(D25:O25)*N(C25),2))</f>
      </c>
      <c r="R25" s="15">
        <f>IF(A25="","",IF(OR(B25="Übungsleiter (§ 3 Nr. 26)",B25="Übungsleiter im Minijob"),FreibetragUebungsleiter,IF(B25="Ehrenamt (§ 3 Nr. 26a)",FreibetragEhrenamt,0)))</f>
      </c>
      <c r="S25" s="15">
        <f>IF(A25="","",MIN(Q25,R25))</f>
      </c>
      <c r="T25" s="15">
        <f>IF(A25="","",Q25-S25)</f>
      </c>
      <c r="U25" s="14">
        <f>IF(A25="","",IF(OR(B25="Minijob",B25="Übungsleiter im Minijob"),SUMPRODUCT(--(D25:O25*N(C25)-R25/12&gt;MinijobGrenze*2)),""))</f>
      </c>
      <c r="V25" s="16">
        <f>IF(A25="","",IF(AND(OR(B25="Minijob",B25="Übungsleiter im Minijob"),N(C25)&lt;Mindestlohn),"unter Mindestlohn",IF(AND(OR(B25="Minijob",B25="Übungsleiter im Minijob"),N(U25)&gt;0),"Monat über doppelter Grenze",IF(AND(OR(B25="Minijob",B25="Übungsleiter im Minijob"),T25&gt;MinijobGrenze*12),"über Minijob-Grenze im Jahr",IF(AND(NOT(OR(B25="Minijob",B25="Übungsleiter im Minijob")),B25&lt;&gt;"unentgeltlich",T25&gt;0),"über Freibetrag: prüfen",IF(AND(OR(B25="Übungsleiter (§ 3 Nr. 26)",B25="Ehrenamt (§ 3 Nr. 26a)"),N(C25)&gt;0,N(C25)&lt;Mindestlohn),"Stundensatz unter Mindestlohn: Ehrenamtsstatus prüfen",""))))))</f>
      </c>
    </row>
    <row r="26" spans="1:22" x14ac:dyDescent="0.25">
      <c r="A26" s="11"/>
      <c r="B26" s="11"/>
      <c r="C26" s="12"/>
      <c r="D26" s="13"/>
      <c r="E26" s="13"/>
      <c r="F26" s="13"/>
      <c r="G26" s="13"/>
      <c r="H26" s="13"/>
      <c r="I26" s="13"/>
      <c r="J26" s="13"/>
      <c r="K26" s="13"/>
      <c r="L26" s="13"/>
      <c r="M26" s="13"/>
      <c r="N26" s="13"/>
      <c r="O26" s="13"/>
      <c r="P26" s="14">
        <f>IF(A26="","",SUM(D26:O26))</f>
      </c>
      <c r="Q26" s="15">
        <f>IF(A26="","",ROUND(SUM(D26:O26)*N(C26),2))</f>
      </c>
      <c r="R26" s="15">
        <f>IF(A26="","",IF(OR(B26="Übungsleiter (§ 3 Nr. 26)",B26="Übungsleiter im Minijob"),FreibetragUebungsleiter,IF(B26="Ehrenamt (§ 3 Nr. 26a)",FreibetragEhrenamt,0)))</f>
      </c>
      <c r="S26" s="15">
        <f>IF(A26="","",MIN(Q26,R26))</f>
      </c>
      <c r="T26" s="15">
        <f>IF(A26="","",Q26-S26)</f>
      </c>
      <c r="U26" s="14">
        <f>IF(A26="","",IF(OR(B26="Minijob",B26="Übungsleiter im Minijob"),SUMPRODUCT(--(D26:O26*N(C26)-R26/12&gt;MinijobGrenze*2)),""))</f>
      </c>
      <c r="V26" s="16">
        <f>IF(A26="","",IF(AND(OR(B26="Minijob",B26="Übungsleiter im Minijob"),N(C26)&lt;Mindestlohn),"unter Mindestlohn",IF(AND(OR(B26="Minijob",B26="Übungsleiter im Minijob"),N(U26)&gt;0),"Monat über doppelter Grenze",IF(AND(OR(B26="Minijob",B26="Übungsleiter im Minijob"),T26&gt;MinijobGrenze*12),"über Minijob-Grenze im Jahr",IF(AND(NOT(OR(B26="Minijob",B26="Übungsleiter im Minijob")),B26&lt;&gt;"unentgeltlich",T26&gt;0),"über Freibetrag: prüfen",IF(AND(OR(B26="Übungsleiter (§ 3 Nr. 26)",B26="Ehrenamt (§ 3 Nr. 26a)"),N(C26)&gt;0,N(C26)&lt;Mindestlohn),"Stundensatz unter Mindestlohn: Ehrenamtsstatus prüfen",""))))))</f>
      </c>
    </row>
    <row r="27" spans="1:22" x14ac:dyDescent="0.25">
      <c r="A27" s="11"/>
      <c r="B27" s="11"/>
      <c r="C27" s="12"/>
      <c r="D27" s="13"/>
      <c r="E27" s="13"/>
      <c r="F27" s="13"/>
      <c r="G27" s="13"/>
      <c r="H27" s="13"/>
      <c r="I27" s="13"/>
      <c r="J27" s="13"/>
      <c r="K27" s="13"/>
      <c r="L27" s="13"/>
      <c r="M27" s="13"/>
      <c r="N27" s="13"/>
      <c r="O27" s="13"/>
      <c r="P27" s="14">
        <f>IF(A27="","",SUM(D27:O27))</f>
      </c>
      <c r="Q27" s="15">
        <f>IF(A27="","",ROUND(SUM(D27:O27)*N(C27),2))</f>
      </c>
      <c r="R27" s="15">
        <f>IF(A27="","",IF(OR(B27="Übungsleiter (§ 3 Nr. 26)",B27="Übungsleiter im Minijob"),FreibetragUebungsleiter,IF(B27="Ehrenamt (§ 3 Nr. 26a)",FreibetragEhrenamt,0)))</f>
      </c>
      <c r="S27" s="15">
        <f>IF(A27="","",MIN(Q27,R27))</f>
      </c>
      <c r="T27" s="15">
        <f>IF(A27="","",Q27-S27)</f>
      </c>
      <c r="U27" s="14">
        <f>IF(A27="","",IF(OR(B27="Minijob",B27="Übungsleiter im Minijob"),SUMPRODUCT(--(D27:O27*N(C27)-R27/12&gt;MinijobGrenze*2)),""))</f>
      </c>
      <c r="V27" s="16">
        <f>IF(A27="","",IF(AND(OR(B27="Minijob",B27="Übungsleiter im Minijob"),N(C27)&lt;Mindestlohn),"unter Mindestlohn",IF(AND(OR(B27="Minijob",B27="Übungsleiter im Minijob"),N(U27)&gt;0),"Monat über doppelter Grenze",IF(AND(OR(B27="Minijob",B27="Übungsleiter im Minijob"),T27&gt;MinijobGrenze*12),"über Minijob-Grenze im Jahr",IF(AND(NOT(OR(B27="Minijob",B27="Übungsleiter im Minijob")),B27&lt;&gt;"unentgeltlich",T27&gt;0),"über Freibetrag: prüfen",IF(AND(OR(B27="Übungsleiter (§ 3 Nr. 26)",B27="Ehrenamt (§ 3 Nr. 26a)"),N(C27)&gt;0,N(C27)&lt;Mindestlohn),"Stundensatz unter Mindestlohn: Ehrenamtsstatus prüfen",""))))))</f>
      </c>
    </row>
    <row r="28" spans="1:22" x14ac:dyDescent="0.25">
      <c r="A28" s="11"/>
      <c r="B28" s="11"/>
      <c r="C28" s="12"/>
      <c r="D28" s="13"/>
      <c r="E28" s="13"/>
      <c r="F28" s="13"/>
      <c r="G28" s="13"/>
      <c r="H28" s="13"/>
      <c r="I28" s="13"/>
      <c r="J28" s="13"/>
      <c r="K28" s="13"/>
      <c r="L28" s="13"/>
      <c r="M28" s="13"/>
      <c r="N28" s="13"/>
      <c r="O28" s="13"/>
      <c r="P28" s="14">
        <f>IF(A28="","",SUM(D28:O28))</f>
      </c>
      <c r="Q28" s="15">
        <f>IF(A28="","",ROUND(SUM(D28:O28)*N(C28),2))</f>
      </c>
      <c r="R28" s="15">
        <f>IF(A28="","",IF(OR(B28="Übungsleiter (§ 3 Nr. 26)",B28="Übungsleiter im Minijob"),FreibetragUebungsleiter,IF(B28="Ehrenamt (§ 3 Nr. 26a)",FreibetragEhrenamt,0)))</f>
      </c>
      <c r="S28" s="15">
        <f>IF(A28="","",MIN(Q28,R28))</f>
      </c>
      <c r="T28" s="15">
        <f>IF(A28="","",Q28-S28)</f>
      </c>
      <c r="U28" s="14">
        <f>IF(A28="","",IF(OR(B28="Minijob",B28="Übungsleiter im Minijob"),SUMPRODUCT(--(D28:O28*N(C28)-R28/12&gt;MinijobGrenze*2)),""))</f>
      </c>
      <c r="V28" s="16">
        <f>IF(A28="","",IF(AND(OR(B28="Minijob",B28="Übungsleiter im Minijob"),N(C28)&lt;Mindestlohn),"unter Mindestlohn",IF(AND(OR(B28="Minijob",B28="Übungsleiter im Minijob"),N(U28)&gt;0),"Monat über doppelter Grenze",IF(AND(OR(B28="Minijob",B28="Übungsleiter im Minijob"),T28&gt;MinijobGrenze*12),"über Minijob-Grenze im Jahr",IF(AND(NOT(OR(B28="Minijob",B28="Übungsleiter im Minijob")),B28&lt;&gt;"unentgeltlich",T28&gt;0),"über Freibetrag: prüfen",IF(AND(OR(B28="Übungsleiter (§ 3 Nr. 26)",B28="Ehrenamt (§ 3 Nr. 26a)"),N(C28)&gt;0,N(C28)&lt;Mindestlohn),"Stundensatz unter Mindestlohn: Ehrenamtsstatus prüfen",""))))))</f>
      </c>
    </row>
    <row r="29" spans="1:22" x14ac:dyDescent="0.25">
      <c r="A29" s="11"/>
      <c r="B29" s="11"/>
      <c r="C29" s="12"/>
      <c r="D29" s="13"/>
      <c r="E29" s="13"/>
      <c r="F29" s="13"/>
      <c r="G29" s="13"/>
      <c r="H29" s="13"/>
      <c r="I29" s="13"/>
      <c r="J29" s="13"/>
      <c r="K29" s="13"/>
      <c r="L29" s="13"/>
      <c r="M29" s="13"/>
      <c r="N29" s="13"/>
      <c r="O29" s="13"/>
      <c r="P29" s="14">
        <f>IF(A29="","",SUM(D29:O29))</f>
      </c>
      <c r="Q29" s="15">
        <f>IF(A29="","",ROUND(SUM(D29:O29)*N(C29),2))</f>
      </c>
      <c r="R29" s="15">
        <f>IF(A29="","",IF(OR(B29="Übungsleiter (§ 3 Nr. 26)",B29="Übungsleiter im Minijob"),FreibetragUebungsleiter,IF(B29="Ehrenamt (§ 3 Nr. 26a)",FreibetragEhrenamt,0)))</f>
      </c>
      <c r="S29" s="15">
        <f>IF(A29="","",MIN(Q29,R29))</f>
      </c>
      <c r="T29" s="15">
        <f>IF(A29="","",Q29-S29)</f>
      </c>
      <c r="U29" s="14">
        <f>IF(A29="","",IF(OR(B29="Minijob",B29="Übungsleiter im Minijob"),SUMPRODUCT(--(D29:O29*N(C29)-R29/12&gt;MinijobGrenze*2)),""))</f>
      </c>
      <c r="V29" s="16">
        <f>IF(A29="","",IF(AND(OR(B29="Minijob",B29="Übungsleiter im Minijob"),N(C29)&lt;Mindestlohn),"unter Mindestlohn",IF(AND(OR(B29="Minijob",B29="Übungsleiter im Minijob"),N(U29)&gt;0),"Monat über doppelter Grenze",IF(AND(OR(B29="Minijob",B29="Übungsleiter im Minijob"),T29&gt;MinijobGrenze*12),"über Minijob-Grenze im Jahr",IF(AND(NOT(OR(B29="Minijob",B29="Übungsleiter im Minijob")),B29&lt;&gt;"unentgeltlich",T29&gt;0),"über Freibetrag: prüfen",IF(AND(OR(B29="Übungsleiter (§ 3 Nr. 26)",B29="Ehrenamt (§ 3 Nr. 26a)"),N(C29)&gt;0,N(C29)&lt;Mindestlohn),"Stundensatz unter Mindestlohn: Ehrenamtsstatus prüfen",""))))))</f>
      </c>
    </row>
    <row r="30" spans="1:22" x14ac:dyDescent="0.25">
      <c r="A30" s="11"/>
      <c r="B30" s="11"/>
      <c r="C30" s="12"/>
      <c r="D30" s="13"/>
      <c r="E30" s="13"/>
      <c r="F30" s="13"/>
      <c r="G30" s="13"/>
      <c r="H30" s="13"/>
      <c r="I30" s="13"/>
      <c r="J30" s="13"/>
      <c r="K30" s="13"/>
      <c r="L30" s="13"/>
      <c r="M30" s="13"/>
      <c r="N30" s="13"/>
      <c r="O30" s="13"/>
      <c r="P30" s="14">
        <f>IF(A30="","",SUM(D30:O30))</f>
      </c>
      <c r="Q30" s="15">
        <f>IF(A30="","",ROUND(SUM(D30:O30)*N(C30),2))</f>
      </c>
      <c r="R30" s="15">
        <f>IF(A30="","",IF(OR(B30="Übungsleiter (§ 3 Nr. 26)",B30="Übungsleiter im Minijob"),FreibetragUebungsleiter,IF(B30="Ehrenamt (§ 3 Nr. 26a)",FreibetragEhrenamt,0)))</f>
      </c>
      <c r="S30" s="15">
        <f>IF(A30="","",MIN(Q30,R30))</f>
      </c>
      <c r="T30" s="15">
        <f>IF(A30="","",Q30-S30)</f>
      </c>
      <c r="U30" s="14">
        <f>IF(A30="","",IF(OR(B30="Minijob",B30="Übungsleiter im Minijob"),SUMPRODUCT(--(D30:O30*N(C30)-R30/12&gt;MinijobGrenze*2)),""))</f>
      </c>
      <c r="V30" s="16">
        <f>IF(A30="","",IF(AND(OR(B30="Minijob",B30="Übungsleiter im Minijob"),N(C30)&lt;Mindestlohn),"unter Mindestlohn",IF(AND(OR(B30="Minijob",B30="Übungsleiter im Minijob"),N(U30)&gt;0),"Monat über doppelter Grenze",IF(AND(OR(B30="Minijob",B30="Übungsleiter im Minijob"),T30&gt;MinijobGrenze*12),"über Minijob-Grenze im Jahr",IF(AND(NOT(OR(B30="Minijob",B30="Übungsleiter im Minijob")),B30&lt;&gt;"unentgeltlich",T30&gt;0),"über Freibetrag: prüfen",IF(AND(OR(B30="Übungsleiter (§ 3 Nr. 26)",B30="Ehrenamt (§ 3 Nr. 26a)"),N(C30)&gt;0,N(C30)&lt;Mindestlohn),"Stundensatz unter Mindestlohn: Ehrenamtsstatus prüfen",""))))))</f>
      </c>
    </row>
    <row r="32" ht="28" customHeight="1" spans="1:22" x14ac:dyDescent="0.25">
      <c r="A32" s="17" t="s">
        <v>59</v>
      </c>
      <c r="B32" s="17"/>
      <c r="C32" s="17"/>
      <c r="D32" s="17"/>
      <c r="E32" s="17"/>
      <c r="F32" s="17"/>
      <c r="G32" s="17"/>
      <c r="H32" s="17"/>
      <c r="I32" s="17"/>
      <c r="J32" s="17"/>
      <c r="K32" s="17"/>
      <c r="L32" s="17"/>
      <c r="M32" s="17"/>
      <c r="N32" s="17"/>
      <c r="O32" s="17"/>
      <c r="P32" s="17"/>
      <c r="Q32" s="17"/>
      <c r="R32" s="17"/>
      <c r="S32" s="17"/>
      <c r="T32" s="17"/>
      <c r="U32" s="17"/>
      <c r="V32" s="17"/>
    </row>
    <row r="33" ht="28" customHeight="1" spans="1:22" x14ac:dyDescent="0.25">
      <c r="A33" s="17" t="s">
        <v>60</v>
      </c>
      <c r="B33" s="17"/>
      <c r="C33" s="17"/>
      <c r="D33" s="17"/>
      <c r="E33" s="17"/>
      <c r="F33" s="17"/>
      <c r="G33" s="17"/>
      <c r="H33" s="17"/>
      <c r="I33" s="17"/>
      <c r="J33" s="17"/>
      <c r="K33" s="17"/>
      <c r="L33" s="17"/>
      <c r="M33" s="17"/>
      <c r="N33" s="17"/>
      <c r="O33" s="17"/>
      <c r="P33" s="17"/>
      <c r="Q33" s="17"/>
      <c r="R33" s="17"/>
      <c r="S33" s="17"/>
      <c r="T33" s="17"/>
      <c r="U33" s="17"/>
      <c r="V33" s="17"/>
    </row>
    <row r="35" spans="1:1" x14ac:dyDescent="0.25">
      <c r="A35" s="6" t="s">
        <v>16</v>
      </c>
    </row>
  </sheetData>
  <mergeCells count="4">
    <mergeCell ref="A2:V2"/>
    <mergeCell ref="A3:V3"/>
    <mergeCell ref="A32:V32"/>
    <mergeCell ref="A33:V33"/>
  </mergeCells>
  <conditionalFormatting sqref="V6:V30">
    <cfRule type="expression" dxfId="0" priority="1">
      <formula>LEN(V6)&gt;0</formula>
    </cfRule>
  </conditionalFormatting>
  <conditionalFormatting sqref="U6:U30">
    <cfRule type="expression" dxfId="1" priority="2">
      <formula>N(U6)&gt;0</formula>
    </cfRule>
  </conditionalFormatting>
  <dataValidations count="2">
    <dataValidation type="list" allowBlank="1" sqref="B10:B30">
      <formula1>"Minijob,Übungsleiter (§ 3 Nr. 26),Ehrenamt (§ 3 Nr. 26a),Übungsleiter im Minijob,unentgeltlich"</formula1>
    </dataValidation>
    <dataValidation type="list" allowBlank="1" sqref="B6:B30">
      <formula1>"Minijob,Übungsleiter (§ 3 Nr. 26),Ehrenamt (§ 3 Nr. 26a),Übungsleiter im Minijob,unentgeltlich"</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I67"/>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24" customWidth="1"/>
    <col min="3" max="3" width="22" customWidth="1"/>
    <col min="4" max="4" width="20" customWidth="1"/>
    <col min="5" max="5" width="22" customWidth="1"/>
    <col min="6" max="7" width="8" customWidth="1"/>
    <col min="9" max="9" width="24" customWidth="1"/>
  </cols>
  <sheetData>
    <row r="1" ht="24" customHeight="1" x14ac:dyDescent="0.25"/>
    <row r="2" ht="24" customHeight="1" spans="1:9" x14ac:dyDescent="0.25">
      <c r="A2" s="7" t="s">
        <v>61</v>
      </c>
      <c r="B2" s="7"/>
      <c r="C2" s="7"/>
      <c r="D2" s="7"/>
      <c r="E2" s="7"/>
      <c r="F2" s="7"/>
      <c r="G2" s="7"/>
      <c r="H2" s="7"/>
      <c r="I2" s="7"/>
    </row>
    <row r="3" ht="16" customHeight="1" spans="1:9" x14ac:dyDescent="0.25">
      <c r="A3" s="2" t="s">
        <v>62</v>
      </c>
      <c r="B3" s="2"/>
      <c r="C3" s="2"/>
      <c r="D3" s="2"/>
      <c r="E3" s="2"/>
      <c r="F3" s="2"/>
      <c r="G3" s="2"/>
      <c r="H3" s="2"/>
      <c r="I3" s="2"/>
    </row>
    <row r="5" spans="1:9" x14ac:dyDescent="0.25">
      <c r="A5" s="18" t="s">
        <v>63</v>
      </c>
      <c r="B5" s="18" t="s">
        <v>64</v>
      </c>
      <c r="C5" s="18" t="s">
        <v>65</v>
      </c>
      <c r="D5" s="18" t="s">
        <v>31</v>
      </c>
      <c r="E5" s="18" t="s">
        <v>32</v>
      </c>
      <c r="F5" s="18" t="s">
        <v>66</v>
      </c>
      <c r="G5" s="18" t="s">
        <v>67</v>
      </c>
      <c r="H5" s="18" t="s">
        <v>68</v>
      </c>
      <c r="I5" s="18" t="s">
        <v>69</v>
      </c>
    </row>
    <row r="6" spans="1:9" x14ac:dyDescent="0.25">
      <c r="A6" s="19">
        <v>46333</v>
      </c>
      <c r="B6" s="20" t="s">
        <v>70</v>
      </c>
      <c r="C6" s="20" t="s">
        <v>71</v>
      </c>
      <c r="D6" s="20" t="s">
        <v>53</v>
      </c>
      <c r="E6" s="16">
        <f>IF(D6="","",IFERROR(VLOOKUP(D6,'Personen und Jahr'!$A$6:$B$30,2,FALSE),"nicht in Personen"))</f>
      </c>
      <c r="F6" s="21">
        <v>0.3333333333333333</v>
      </c>
      <c r="G6" s="21">
        <v>0.4166666666666667</v>
      </c>
      <c r="H6" s="22">
        <f>IF(AND(ISNUMBER(F6),ISNUMBER(G6)),ROUND((IF(G6&lt;=F6,G6+1,G6)-F6)*24,2),"")</f>
      </c>
      <c r="I6" s="20"/>
    </row>
    <row r="7" spans="1:9" x14ac:dyDescent="0.25">
      <c r="A7" s="19">
        <v>46333</v>
      </c>
      <c r="B7" s="20" t="s">
        <v>70</v>
      </c>
      <c r="C7" s="20" t="s">
        <v>72</v>
      </c>
      <c r="D7" s="20" t="s">
        <v>57</v>
      </c>
      <c r="E7" s="16">
        <f>IF(D7="","",IFERROR(VLOOKUP(D7,'Personen und Jahr'!$A$6:$B$30,2,FALSE),"nicht in Personen"))</f>
      </c>
      <c r="F7" s="21">
        <v>0.4166666666666667</v>
      </c>
      <c r="G7" s="21">
        <v>0.5833333333333334</v>
      </c>
      <c r="H7" s="22">
        <f>IF(AND(ISNUMBER(F7),ISNUMBER(G7)),ROUND((IF(G7&lt;=F7,G7+1,G7)-F7)*24,2),"")</f>
      </c>
      <c r="I7" s="20"/>
    </row>
    <row r="8" spans="1:9" x14ac:dyDescent="0.25">
      <c r="A8" s="19">
        <v>46334</v>
      </c>
      <c r="B8" s="20" t="s">
        <v>73</v>
      </c>
      <c r="C8" s="20" t="s">
        <v>74</v>
      </c>
      <c r="D8" s="20" t="s">
        <v>55</v>
      </c>
      <c r="E8" s="16">
        <f>IF(D8="","",IFERROR(VLOOKUP(D8,'Personen und Jahr'!$A$6:$B$30,2,FALSE),"nicht in Personen"))</f>
      </c>
      <c r="F8" s="21">
        <v>0.7083333333333334</v>
      </c>
      <c r="G8" s="21">
        <v>0.7916666666666666</v>
      </c>
      <c r="H8" s="22">
        <f>IF(AND(ISNUMBER(F8),ISNUMBER(G8)),ROUND((IF(G8&lt;=F8,G8+1,G8)-F8)*24,2),"")</f>
      </c>
      <c r="I8" s="20"/>
    </row>
    <row r="9" spans="1:9" x14ac:dyDescent="0.25">
      <c r="A9" s="19"/>
      <c r="B9" s="20"/>
      <c r="C9" s="20"/>
      <c r="D9" s="20"/>
      <c r="E9" s="16">
        <f>IF(D9="","",IFERROR(VLOOKUP(D9,'Personen und Jahr'!$A$6:$B$30,2,FALSE),"nicht in Personen"))</f>
      </c>
      <c r="F9" s="21"/>
      <c r="G9" s="21"/>
      <c r="H9" s="22">
        <f>IF(AND(ISNUMBER(F9),ISNUMBER(G9)),ROUND((IF(G9&lt;=F9,G9+1,G9)-F9)*24,2),"")</f>
      </c>
      <c r="I9" s="20"/>
    </row>
    <row r="10" spans="1:9" x14ac:dyDescent="0.25">
      <c r="A10" s="19"/>
      <c r="B10" s="20"/>
      <c r="C10" s="20"/>
      <c r="D10" s="20"/>
      <c r="E10" s="16">
        <f>IF(D10="","",IFERROR(VLOOKUP(D10,'Personen und Jahr'!$A$6:$B$30,2,FALSE),"nicht in Personen"))</f>
      </c>
      <c r="F10" s="21"/>
      <c r="G10" s="21"/>
      <c r="H10" s="22">
        <f>IF(AND(ISNUMBER(F10),ISNUMBER(G10)),ROUND((IF(G10&lt;=F10,G10+1,G10)-F10)*24,2),"")</f>
      </c>
      <c r="I10" s="20"/>
    </row>
    <row r="11" spans="1:9" x14ac:dyDescent="0.25">
      <c r="A11" s="19"/>
      <c r="B11" s="20"/>
      <c r="C11" s="20"/>
      <c r="D11" s="20"/>
      <c r="E11" s="16">
        <f>IF(D11="","",IFERROR(VLOOKUP(D11,'Personen und Jahr'!$A$6:$B$30,2,FALSE),"nicht in Personen"))</f>
      </c>
      <c r="F11" s="21"/>
      <c r="G11" s="21"/>
      <c r="H11" s="22">
        <f>IF(AND(ISNUMBER(F11),ISNUMBER(G11)),ROUND((IF(G11&lt;=F11,G11+1,G11)-F11)*24,2),"")</f>
      </c>
      <c r="I11" s="20"/>
    </row>
    <row r="12" spans="1:9" x14ac:dyDescent="0.25">
      <c r="A12" s="19"/>
      <c r="B12" s="20"/>
      <c r="C12" s="20"/>
      <c r="D12" s="20"/>
      <c r="E12" s="16">
        <f>IF(D12="","",IFERROR(VLOOKUP(D12,'Personen und Jahr'!$A$6:$B$30,2,FALSE),"nicht in Personen"))</f>
      </c>
      <c r="F12" s="21"/>
      <c r="G12" s="21"/>
      <c r="H12" s="22">
        <f>IF(AND(ISNUMBER(F12),ISNUMBER(G12)),ROUND((IF(G12&lt;=F12,G12+1,G12)-F12)*24,2),"")</f>
      </c>
      <c r="I12" s="20"/>
    </row>
    <row r="13" spans="1:9" x14ac:dyDescent="0.25">
      <c r="A13" s="19"/>
      <c r="B13" s="20"/>
      <c r="C13" s="20"/>
      <c r="D13" s="20"/>
      <c r="E13" s="16">
        <f>IF(D13="","",IFERROR(VLOOKUP(D13,'Personen und Jahr'!$A$6:$B$30,2,FALSE),"nicht in Personen"))</f>
      </c>
      <c r="F13" s="21"/>
      <c r="G13" s="21"/>
      <c r="H13" s="22">
        <f>IF(AND(ISNUMBER(F13),ISNUMBER(G13)),ROUND((IF(G13&lt;=F13,G13+1,G13)-F13)*24,2),"")</f>
      </c>
      <c r="I13" s="20"/>
    </row>
    <row r="14" spans="1:9" x14ac:dyDescent="0.25">
      <c r="A14" s="19"/>
      <c r="B14" s="20"/>
      <c r="C14" s="20"/>
      <c r="D14" s="20"/>
      <c r="E14" s="16">
        <f>IF(D14="","",IFERROR(VLOOKUP(D14,'Personen und Jahr'!$A$6:$B$30,2,FALSE),"nicht in Personen"))</f>
      </c>
      <c r="F14" s="21"/>
      <c r="G14" s="21"/>
      <c r="H14" s="22">
        <f>IF(AND(ISNUMBER(F14),ISNUMBER(G14)),ROUND((IF(G14&lt;=F14,G14+1,G14)-F14)*24,2),"")</f>
      </c>
      <c r="I14" s="20"/>
    </row>
    <row r="15" spans="1:9" x14ac:dyDescent="0.25">
      <c r="A15" s="19"/>
      <c r="B15" s="20"/>
      <c r="C15" s="20"/>
      <c r="D15" s="20"/>
      <c r="E15" s="16">
        <f>IF(D15="","",IFERROR(VLOOKUP(D15,'Personen und Jahr'!$A$6:$B$30,2,FALSE),"nicht in Personen"))</f>
      </c>
      <c r="F15" s="21"/>
      <c r="G15" s="21"/>
      <c r="H15" s="22">
        <f>IF(AND(ISNUMBER(F15),ISNUMBER(G15)),ROUND((IF(G15&lt;=F15,G15+1,G15)-F15)*24,2),"")</f>
      </c>
      <c r="I15" s="20"/>
    </row>
    <row r="16" spans="1:9" x14ac:dyDescent="0.25">
      <c r="A16" s="19"/>
      <c r="B16" s="20"/>
      <c r="C16" s="20"/>
      <c r="D16" s="20"/>
      <c r="E16" s="16">
        <f>IF(D16="","",IFERROR(VLOOKUP(D16,'Personen und Jahr'!$A$6:$B$30,2,FALSE),"nicht in Personen"))</f>
      </c>
      <c r="F16" s="21"/>
      <c r="G16" s="21"/>
      <c r="H16" s="22">
        <f>IF(AND(ISNUMBER(F16),ISNUMBER(G16)),ROUND((IF(G16&lt;=F16,G16+1,G16)-F16)*24,2),"")</f>
      </c>
      <c r="I16" s="20"/>
    </row>
    <row r="17" spans="1:9" x14ac:dyDescent="0.25">
      <c r="A17" s="19"/>
      <c r="B17" s="20"/>
      <c r="C17" s="20"/>
      <c r="D17" s="20"/>
      <c r="E17" s="16">
        <f>IF(D17="","",IFERROR(VLOOKUP(D17,'Personen und Jahr'!$A$6:$B$30,2,FALSE),"nicht in Personen"))</f>
      </c>
      <c r="F17" s="21"/>
      <c r="G17" s="21"/>
      <c r="H17" s="22">
        <f>IF(AND(ISNUMBER(F17),ISNUMBER(G17)),ROUND((IF(G17&lt;=F17,G17+1,G17)-F17)*24,2),"")</f>
      </c>
      <c r="I17" s="20"/>
    </row>
    <row r="18" spans="1:9" x14ac:dyDescent="0.25">
      <c r="A18" s="19"/>
      <c r="B18" s="20"/>
      <c r="C18" s="20"/>
      <c r="D18" s="20"/>
      <c r="E18" s="16">
        <f>IF(D18="","",IFERROR(VLOOKUP(D18,'Personen und Jahr'!$A$6:$B$30,2,FALSE),"nicht in Personen"))</f>
      </c>
      <c r="F18" s="21"/>
      <c r="G18" s="21"/>
      <c r="H18" s="22">
        <f>IF(AND(ISNUMBER(F18),ISNUMBER(G18)),ROUND((IF(G18&lt;=F18,G18+1,G18)-F18)*24,2),"")</f>
      </c>
      <c r="I18" s="20"/>
    </row>
    <row r="19" spans="1:9" x14ac:dyDescent="0.25">
      <c r="A19" s="19"/>
      <c r="B19" s="20"/>
      <c r="C19" s="20"/>
      <c r="D19" s="20"/>
      <c r="E19" s="16">
        <f>IF(D19="","",IFERROR(VLOOKUP(D19,'Personen und Jahr'!$A$6:$B$30,2,FALSE),"nicht in Personen"))</f>
      </c>
      <c r="F19" s="21"/>
      <c r="G19" s="21"/>
      <c r="H19" s="22">
        <f>IF(AND(ISNUMBER(F19),ISNUMBER(G19)),ROUND((IF(G19&lt;=F19,G19+1,G19)-F19)*24,2),"")</f>
      </c>
      <c r="I19" s="20"/>
    </row>
    <row r="20" spans="1:9" x14ac:dyDescent="0.25">
      <c r="A20" s="19"/>
      <c r="B20" s="20"/>
      <c r="C20" s="20"/>
      <c r="D20" s="20"/>
      <c r="E20" s="16">
        <f>IF(D20="","",IFERROR(VLOOKUP(D20,'Personen und Jahr'!$A$6:$B$30,2,FALSE),"nicht in Personen"))</f>
      </c>
      <c r="F20" s="21"/>
      <c r="G20" s="21"/>
      <c r="H20" s="22">
        <f>IF(AND(ISNUMBER(F20),ISNUMBER(G20)),ROUND((IF(G20&lt;=F20,G20+1,G20)-F20)*24,2),"")</f>
      </c>
      <c r="I20" s="20"/>
    </row>
    <row r="21" spans="1:9" x14ac:dyDescent="0.25">
      <c r="A21" s="19"/>
      <c r="B21" s="20"/>
      <c r="C21" s="20"/>
      <c r="D21" s="20"/>
      <c r="E21" s="16">
        <f>IF(D21="","",IFERROR(VLOOKUP(D21,'Personen und Jahr'!$A$6:$B$30,2,FALSE),"nicht in Personen"))</f>
      </c>
      <c r="F21" s="21"/>
      <c r="G21" s="21"/>
      <c r="H21" s="22">
        <f>IF(AND(ISNUMBER(F21),ISNUMBER(G21)),ROUND((IF(G21&lt;=F21,G21+1,G21)-F21)*24,2),"")</f>
      </c>
      <c r="I21" s="20"/>
    </row>
    <row r="22" spans="1:9" x14ac:dyDescent="0.25">
      <c r="A22" s="19"/>
      <c r="B22" s="20"/>
      <c r="C22" s="20"/>
      <c r="D22" s="20"/>
      <c r="E22" s="16">
        <f>IF(D22="","",IFERROR(VLOOKUP(D22,'Personen und Jahr'!$A$6:$B$30,2,FALSE),"nicht in Personen"))</f>
      </c>
      <c r="F22" s="21"/>
      <c r="G22" s="21"/>
      <c r="H22" s="22">
        <f>IF(AND(ISNUMBER(F22),ISNUMBER(G22)),ROUND((IF(G22&lt;=F22,G22+1,G22)-F22)*24,2),"")</f>
      </c>
      <c r="I22" s="20"/>
    </row>
    <row r="23" spans="1:9" x14ac:dyDescent="0.25">
      <c r="A23" s="19"/>
      <c r="B23" s="20"/>
      <c r="C23" s="20"/>
      <c r="D23" s="20"/>
      <c r="E23" s="16">
        <f>IF(D23="","",IFERROR(VLOOKUP(D23,'Personen und Jahr'!$A$6:$B$30,2,FALSE),"nicht in Personen"))</f>
      </c>
      <c r="F23" s="21"/>
      <c r="G23" s="21"/>
      <c r="H23" s="22">
        <f>IF(AND(ISNUMBER(F23),ISNUMBER(G23)),ROUND((IF(G23&lt;=F23,G23+1,G23)-F23)*24,2),"")</f>
      </c>
      <c r="I23" s="20"/>
    </row>
    <row r="24" spans="1:9" x14ac:dyDescent="0.25">
      <c r="A24" s="19"/>
      <c r="B24" s="20"/>
      <c r="C24" s="20"/>
      <c r="D24" s="20"/>
      <c r="E24" s="16">
        <f>IF(D24="","",IFERROR(VLOOKUP(D24,'Personen und Jahr'!$A$6:$B$30,2,FALSE),"nicht in Personen"))</f>
      </c>
      <c r="F24" s="21"/>
      <c r="G24" s="21"/>
      <c r="H24" s="22">
        <f>IF(AND(ISNUMBER(F24),ISNUMBER(G24)),ROUND((IF(G24&lt;=F24,G24+1,G24)-F24)*24,2),"")</f>
      </c>
      <c r="I24" s="20"/>
    </row>
    <row r="25" spans="1:9" x14ac:dyDescent="0.25">
      <c r="A25" s="19"/>
      <c r="B25" s="20"/>
      <c r="C25" s="20"/>
      <c r="D25" s="20"/>
      <c r="E25" s="16">
        <f>IF(D25="","",IFERROR(VLOOKUP(D25,'Personen und Jahr'!$A$6:$B$30,2,FALSE),"nicht in Personen"))</f>
      </c>
      <c r="F25" s="21"/>
      <c r="G25" s="21"/>
      <c r="H25" s="22">
        <f>IF(AND(ISNUMBER(F25),ISNUMBER(G25)),ROUND((IF(G25&lt;=F25,G25+1,G25)-F25)*24,2),"")</f>
      </c>
      <c r="I25" s="20"/>
    </row>
    <row r="26" spans="1:9" x14ac:dyDescent="0.25">
      <c r="A26" s="19"/>
      <c r="B26" s="20"/>
      <c r="C26" s="20"/>
      <c r="D26" s="20"/>
      <c r="E26" s="16">
        <f>IF(D26="","",IFERROR(VLOOKUP(D26,'Personen und Jahr'!$A$6:$B$30,2,FALSE),"nicht in Personen"))</f>
      </c>
      <c r="F26" s="21"/>
      <c r="G26" s="21"/>
      <c r="H26" s="22">
        <f>IF(AND(ISNUMBER(F26),ISNUMBER(G26)),ROUND((IF(G26&lt;=F26,G26+1,G26)-F26)*24,2),"")</f>
      </c>
      <c r="I26" s="20"/>
    </row>
    <row r="27" spans="1:9" x14ac:dyDescent="0.25">
      <c r="A27" s="19"/>
      <c r="B27" s="20"/>
      <c r="C27" s="20"/>
      <c r="D27" s="20"/>
      <c r="E27" s="16">
        <f>IF(D27="","",IFERROR(VLOOKUP(D27,'Personen und Jahr'!$A$6:$B$30,2,FALSE),"nicht in Personen"))</f>
      </c>
      <c r="F27" s="21"/>
      <c r="G27" s="21"/>
      <c r="H27" s="22">
        <f>IF(AND(ISNUMBER(F27),ISNUMBER(G27)),ROUND((IF(G27&lt;=F27,G27+1,G27)-F27)*24,2),"")</f>
      </c>
      <c r="I27" s="20"/>
    </row>
    <row r="28" spans="1:9" x14ac:dyDescent="0.25">
      <c r="A28" s="19"/>
      <c r="B28" s="20"/>
      <c r="C28" s="20"/>
      <c r="D28" s="20"/>
      <c r="E28" s="16">
        <f>IF(D28="","",IFERROR(VLOOKUP(D28,'Personen und Jahr'!$A$6:$B$30,2,FALSE),"nicht in Personen"))</f>
      </c>
      <c r="F28" s="21"/>
      <c r="G28" s="21"/>
      <c r="H28" s="22">
        <f>IF(AND(ISNUMBER(F28),ISNUMBER(G28)),ROUND((IF(G28&lt;=F28,G28+1,G28)-F28)*24,2),"")</f>
      </c>
      <c r="I28" s="20"/>
    </row>
    <row r="29" spans="1:9" x14ac:dyDescent="0.25">
      <c r="A29" s="19"/>
      <c r="B29" s="20"/>
      <c r="C29" s="20"/>
      <c r="D29" s="20"/>
      <c r="E29" s="16">
        <f>IF(D29="","",IFERROR(VLOOKUP(D29,'Personen und Jahr'!$A$6:$B$30,2,FALSE),"nicht in Personen"))</f>
      </c>
      <c r="F29" s="21"/>
      <c r="G29" s="21"/>
      <c r="H29" s="22">
        <f>IF(AND(ISNUMBER(F29),ISNUMBER(G29)),ROUND((IF(G29&lt;=F29,G29+1,G29)-F29)*24,2),"")</f>
      </c>
      <c r="I29" s="20"/>
    </row>
    <row r="30" spans="1:9" x14ac:dyDescent="0.25">
      <c r="A30" s="19"/>
      <c r="B30" s="20"/>
      <c r="C30" s="20"/>
      <c r="D30" s="20"/>
      <c r="E30" s="16">
        <f>IF(D30="","",IFERROR(VLOOKUP(D30,'Personen und Jahr'!$A$6:$B$30,2,FALSE),"nicht in Personen"))</f>
      </c>
      <c r="F30" s="21"/>
      <c r="G30" s="21"/>
      <c r="H30" s="22">
        <f>IF(AND(ISNUMBER(F30),ISNUMBER(G30)),ROUND((IF(G30&lt;=F30,G30+1,G30)-F30)*24,2),"")</f>
      </c>
      <c r="I30" s="20"/>
    </row>
    <row r="31" spans="1:9" x14ac:dyDescent="0.25">
      <c r="A31" s="19"/>
      <c r="B31" s="20"/>
      <c r="C31" s="20"/>
      <c r="D31" s="20"/>
      <c r="E31" s="16">
        <f>IF(D31="","",IFERROR(VLOOKUP(D31,'Personen und Jahr'!$A$6:$B$30,2,FALSE),"nicht in Personen"))</f>
      </c>
      <c r="F31" s="21"/>
      <c r="G31" s="21"/>
      <c r="H31" s="22">
        <f>IF(AND(ISNUMBER(F31),ISNUMBER(G31)),ROUND((IF(G31&lt;=F31,G31+1,G31)-F31)*24,2),"")</f>
      </c>
      <c r="I31" s="20"/>
    </row>
    <row r="32" spans="1:9" x14ac:dyDescent="0.25">
      <c r="A32" s="19"/>
      <c r="B32" s="20"/>
      <c r="C32" s="20"/>
      <c r="D32" s="20"/>
      <c r="E32" s="16">
        <f>IF(D32="","",IFERROR(VLOOKUP(D32,'Personen und Jahr'!$A$6:$B$30,2,FALSE),"nicht in Personen"))</f>
      </c>
      <c r="F32" s="21"/>
      <c r="G32" s="21"/>
      <c r="H32" s="22">
        <f>IF(AND(ISNUMBER(F32),ISNUMBER(G32)),ROUND((IF(G32&lt;=F32,G32+1,G32)-F32)*24,2),"")</f>
      </c>
      <c r="I32" s="20"/>
    </row>
    <row r="33" spans="1:9" x14ac:dyDescent="0.25">
      <c r="A33" s="19"/>
      <c r="B33" s="20"/>
      <c r="C33" s="20"/>
      <c r="D33" s="20"/>
      <c r="E33" s="16">
        <f>IF(D33="","",IFERROR(VLOOKUP(D33,'Personen und Jahr'!$A$6:$B$30,2,FALSE),"nicht in Personen"))</f>
      </c>
      <c r="F33" s="21"/>
      <c r="G33" s="21"/>
      <c r="H33" s="22">
        <f>IF(AND(ISNUMBER(F33),ISNUMBER(G33)),ROUND((IF(G33&lt;=F33,G33+1,G33)-F33)*24,2),"")</f>
      </c>
      <c r="I33" s="20"/>
    </row>
    <row r="34" spans="1:9" x14ac:dyDescent="0.25">
      <c r="A34" s="19"/>
      <c r="B34" s="20"/>
      <c r="C34" s="20"/>
      <c r="D34" s="20"/>
      <c r="E34" s="16">
        <f>IF(D34="","",IFERROR(VLOOKUP(D34,'Personen und Jahr'!$A$6:$B$30,2,FALSE),"nicht in Personen"))</f>
      </c>
      <c r="F34" s="21"/>
      <c r="G34" s="21"/>
      <c r="H34" s="22">
        <f>IF(AND(ISNUMBER(F34),ISNUMBER(G34)),ROUND((IF(G34&lt;=F34,G34+1,G34)-F34)*24,2),"")</f>
      </c>
      <c r="I34" s="20"/>
    </row>
    <row r="35" spans="1:9" x14ac:dyDescent="0.25">
      <c r="A35" s="19"/>
      <c r="B35" s="20"/>
      <c r="C35" s="20"/>
      <c r="D35" s="20"/>
      <c r="E35" s="16">
        <f>IF(D35="","",IFERROR(VLOOKUP(D35,'Personen und Jahr'!$A$6:$B$30,2,FALSE),"nicht in Personen"))</f>
      </c>
      <c r="F35" s="21"/>
      <c r="G35" s="21"/>
      <c r="H35" s="22">
        <f>IF(AND(ISNUMBER(F35),ISNUMBER(G35)),ROUND((IF(G35&lt;=F35,G35+1,G35)-F35)*24,2),"")</f>
      </c>
      <c r="I35" s="20"/>
    </row>
    <row r="36" spans="1:9" x14ac:dyDescent="0.25">
      <c r="A36" s="19"/>
      <c r="B36" s="20"/>
      <c r="C36" s="20"/>
      <c r="D36" s="20"/>
      <c r="E36" s="16">
        <f>IF(D36="","",IFERROR(VLOOKUP(D36,'Personen und Jahr'!$A$6:$B$30,2,FALSE),"nicht in Personen"))</f>
      </c>
      <c r="F36" s="21"/>
      <c r="G36" s="21"/>
      <c r="H36" s="22">
        <f>IF(AND(ISNUMBER(F36),ISNUMBER(G36)),ROUND((IF(G36&lt;=F36,G36+1,G36)-F36)*24,2),"")</f>
      </c>
      <c r="I36" s="20"/>
    </row>
    <row r="37" spans="1:9" x14ac:dyDescent="0.25">
      <c r="A37" s="19"/>
      <c r="B37" s="20"/>
      <c r="C37" s="20"/>
      <c r="D37" s="20"/>
      <c r="E37" s="16">
        <f>IF(D37="","",IFERROR(VLOOKUP(D37,'Personen und Jahr'!$A$6:$B$30,2,FALSE),"nicht in Personen"))</f>
      </c>
      <c r="F37" s="21"/>
      <c r="G37" s="21"/>
      <c r="H37" s="22">
        <f>IF(AND(ISNUMBER(F37),ISNUMBER(G37)),ROUND((IF(G37&lt;=F37,G37+1,G37)-F37)*24,2),"")</f>
      </c>
      <c r="I37" s="20"/>
    </row>
    <row r="38" spans="1:9" x14ac:dyDescent="0.25">
      <c r="A38" s="19"/>
      <c r="B38" s="20"/>
      <c r="C38" s="20"/>
      <c r="D38" s="20"/>
      <c r="E38" s="16">
        <f>IF(D38="","",IFERROR(VLOOKUP(D38,'Personen und Jahr'!$A$6:$B$30,2,FALSE),"nicht in Personen"))</f>
      </c>
      <c r="F38" s="21"/>
      <c r="G38" s="21"/>
      <c r="H38" s="22">
        <f>IF(AND(ISNUMBER(F38),ISNUMBER(G38)),ROUND((IF(G38&lt;=F38,G38+1,G38)-F38)*24,2),"")</f>
      </c>
      <c r="I38" s="20"/>
    </row>
    <row r="39" spans="1:9" x14ac:dyDescent="0.25">
      <c r="A39" s="19"/>
      <c r="B39" s="20"/>
      <c r="C39" s="20"/>
      <c r="D39" s="20"/>
      <c r="E39" s="16">
        <f>IF(D39="","",IFERROR(VLOOKUP(D39,'Personen und Jahr'!$A$6:$B$30,2,FALSE),"nicht in Personen"))</f>
      </c>
      <c r="F39" s="21"/>
      <c r="G39" s="21"/>
      <c r="H39" s="22">
        <f>IF(AND(ISNUMBER(F39),ISNUMBER(G39)),ROUND((IF(G39&lt;=F39,G39+1,G39)-F39)*24,2),"")</f>
      </c>
      <c r="I39" s="20"/>
    </row>
    <row r="40" spans="1:9" x14ac:dyDescent="0.25">
      <c r="A40" s="19"/>
      <c r="B40" s="20"/>
      <c r="C40" s="20"/>
      <c r="D40" s="20"/>
      <c r="E40" s="16">
        <f>IF(D40="","",IFERROR(VLOOKUP(D40,'Personen und Jahr'!$A$6:$B$30,2,FALSE),"nicht in Personen"))</f>
      </c>
      <c r="F40" s="21"/>
      <c r="G40" s="21"/>
      <c r="H40" s="22">
        <f>IF(AND(ISNUMBER(F40),ISNUMBER(G40)),ROUND((IF(G40&lt;=F40,G40+1,G40)-F40)*24,2),"")</f>
      </c>
      <c r="I40" s="20"/>
    </row>
    <row r="41" spans="1:9" x14ac:dyDescent="0.25">
      <c r="A41" s="19"/>
      <c r="B41" s="20"/>
      <c r="C41" s="20"/>
      <c r="D41" s="20"/>
      <c r="E41" s="16">
        <f>IF(D41="","",IFERROR(VLOOKUP(D41,'Personen und Jahr'!$A$6:$B$30,2,FALSE),"nicht in Personen"))</f>
      </c>
      <c r="F41" s="21"/>
      <c r="G41" s="21"/>
      <c r="H41" s="22">
        <f>IF(AND(ISNUMBER(F41),ISNUMBER(G41)),ROUND((IF(G41&lt;=F41,G41+1,G41)-F41)*24,2),"")</f>
      </c>
      <c r="I41" s="20"/>
    </row>
    <row r="42" spans="1:9" x14ac:dyDescent="0.25">
      <c r="A42" s="19"/>
      <c r="B42" s="20"/>
      <c r="C42" s="20"/>
      <c r="D42" s="20"/>
      <c r="E42" s="16">
        <f>IF(D42="","",IFERROR(VLOOKUP(D42,'Personen und Jahr'!$A$6:$B$30,2,FALSE),"nicht in Personen"))</f>
      </c>
      <c r="F42" s="21"/>
      <c r="G42" s="21"/>
      <c r="H42" s="22">
        <f>IF(AND(ISNUMBER(F42),ISNUMBER(G42)),ROUND((IF(G42&lt;=F42,G42+1,G42)-F42)*24,2),"")</f>
      </c>
      <c r="I42" s="20"/>
    </row>
    <row r="43" spans="1:9" x14ac:dyDescent="0.25">
      <c r="A43" s="19"/>
      <c r="B43" s="20"/>
      <c r="C43" s="20"/>
      <c r="D43" s="20"/>
      <c r="E43" s="16">
        <f>IF(D43="","",IFERROR(VLOOKUP(D43,'Personen und Jahr'!$A$6:$B$30,2,FALSE),"nicht in Personen"))</f>
      </c>
      <c r="F43" s="21"/>
      <c r="G43" s="21"/>
      <c r="H43" s="22">
        <f>IF(AND(ISNUMBER(F43),ISNUMBER(G43)),ROUND((IF(G43&lt;=F43,G43+1,G43)-F43)*24,2),"")</f>
      </c>
      <c r="I43" s="20"/>
    </row>
    <row r="44" spans="1:9" x14ac:dyDescent="0.25">
      <c r="A44" s="19"/>
      <c r="B44" s="20"/>
      <c r="C44" s="20"/>
      <c r="D44" s="20"/>
      <c r="E44" s="16">
        <f>IF(D44="","",IFERROR(VLOOKUP(D44,'Personen und Jahr'!$A$6:$B$30,2,FALSE),"nicht in Personen"))</f>
      </c>
      <c r="F44" s="21"/>
      <c r="G44" s="21"/>
      <c r="H44" s="22">
        <f>IF(AND(ISNUMBER(F44),ISNUMBER(G44)),ROUND((IF(G44&lt;=F44,G44+1,G44)-F44)*24,2),"")</f>
      </c>
      <c r="I44" s="20"/>
    </row>
    <row r="45" spans="1:9" x14ac:dyDescent="0.25">
      <c r="A45" s="19"/>
      <c r="B45" s="20"/>
      <c r="C45" s="20"/>
      <c r="D45" s="20"/>
      <c r="E45" s="16">
        <f>IF(D45="","",IFERROR(VLOOKUP(D45,'Personen und Jahr'!$A$6:$B$30,2,FALSE),"nicht in Personen"))</f>
      </c>
      <c r="F45" s="21"/>
      <c r="G45" s="21"/>
      <c r="H45" s="22">
        <f>IF(AND(ISNUMBER(F45),ISNUMBER(G45)),ROUND((IF(G45&lt;=F45,G45+1,G45)-F45)*24,2),"")</f>
      </c>
      <c r="I45" s="20"/>
    </row>
    <row r="46" spans="1:9" x14ac:dyDescent="0.25">
      <c r="A46" s="19"/>
      <c r="B46" s="20"/>
      <c r="C46" s="20"/>
      <c r="D46" s="20"/>
      <c r="E46" s="16">
        <f>IF(D46="","",IFERROR(VLOOKUP(D46,'Personen und Jahr'!$A$6:$B$30,2,FALSE),"nicht in Personen"))</f>
      </c>
      <c r="F46" s="21"/>
      <c r="G46" s="21"/>
      <c r="H46" s="22">
        <f>IF(AND(ISNUMBER(F46),ISNUMBER(G46)),ROUND((IF(G46&lt;=F46,G46+1,G46)-F46)*24,2),"")</f>
      </c>
      <c r="I46" s="20"/>
    </row>
    <row r="47" spans="1:9" x14ac:dyDescent="0.25">
      <c r="A47" s="19"/>
      <c r="B47" s="20"/>
      <c r="C47" s="20"/>
      <c r="D47" s="20"/>
      <c r="E47" s="16">
        <f>IF(D47="","",IFERROR(VLOOKUP(D47,'Personen und Jahr'!$A$6:$B$30,2,FALSE),"nicht in Personen"))</f>
      </c>
      <c r="F47" s="21"/>
      <c r="G47" s="21"/>
      <c r="H47" s="22">
        <f>IF(AND(ISNUMBER(F47),ISNUMBER(G47)),ROUND((IF(G47&lt;=F47,G47+1,G47)-F47)*24,2),"")</f>
      </c>
      <c r="I47" s="20"/>
    </row>
    <row r="48" spans="1:9" x14ac:dyDescent="0.25">
      <c r="A48" s="19"/>
      <c r="B48" s="20"/>
      <c r="C48" s="20"/>
      <c r="D48" s="20"/>
      <c r="E48" s="16">
        <f>IF(D48="","",IFERROR(VLOOKUP(D48,'Personen und Jahr'!$A$6:$B$30,2,FALSE),"nicht in Personen"))</f>
      </c>
      <c r="F48" s="21"/>
      <c r="G48" s="21"/>
      <c r="H48" s="22">
        <f>IF(AND(ISNUMBER(F48),ISNUMBER(G48)),ROUND((IF(G48&lt;=F48,G48+1,G48)-F48)*24,2),"")</f>
      </c>
      <c r="I48" s="20"/>
    </row>
    <row r="49" spans="1:9" x14ac:dyDescent="0.25">
      <c r="A49" s="19"/>
      <c r="B49" s="20"/>
      <c r="C49" s="20"/>
      <c r="D49" s="20"/>
      <c r="E49" s="16">
        <f>IF(D49="","",IFERROR(VLOOKUP(D49,'Personen und Jahr'!$A$6:$B$30,2,FALSE),"nicht in Personen"))</f>
      </c>
      <c r="F49" s="21"/>
      <c r="G49" s="21"/>
      <c r="H49" s="22">
        <f>IF(AND(ISNUMBER(F49),ISNUMBER(G49)),ROUND((IF(G49&lt;=F49,G49+1,G49)-F49)*24,2),"")</f>
      </c>
      <c r="I49" s="20"/>
    </row>
    <row r="50" spans="1:9" x14ac:dyDescent="0.25">
      <c r="A50" s="19"/>
      <c r="B50" s="20"/>
      <c r="C50" s="20"/>
      <c r="D50" s="20"/>
      <c r="E50" s="16">
        <f>IF(D50="","",IFERROR(VLOOKUP(D50,'Personen und Jahr'!$A$6:$B$30,2,FALSE),"nicht in Personen"))</f>
      </c>
      <c r="F50" s="21"/>
      <c r="G50" s="21"/>
      <c r="H50" s="22">
        <f>IF(AND(ISNUMBER(F50),ISNUMBER(G50)),ROUND((IF(G50&lt;=F50,G50+1,G50)-F50)*24,2),"")</f>
      </c>
      <c r="I50" s="20"/>
    </row>
    <row r="51" spans="1:9" x14ac:dyDescent="0.25">
      <c r="A51" s="19"/>
      <c r="B51" s="20"/>
      <c r="C51" s="20"/>
      <c r="D51" s="20"/>
      <c r="E51" s="16">
        <f>IF(D51="","",IFERROR(VLOOKUP(D51,'Personen und Jahr'!$A$6:$B$30,2,FALSE),"nicht in Personen"))</f>
      </c>
      <c r="F51" s="21"/>
      <c r="G51" s="21"/>
      <c r="H51" s="22">
        <f>IF(AND(ISNUMBER(F51),ISNUMBER(G51)),ROUND((IF(G51&lt;=F51,G51+1,G51)-F51)*24,2),"")</f>
      </c>
      <c r="I51" s="20"/>
    </row>
    <row r="52" spans="1:9" x14ac:dyDescent="0.25">
      <c r="A52" s="19"/>
      <c r="B52" s="20"/>
      <c r="C52" s="20"/>
      <c r="D52" s="20"/>
      <c r="E52" s="16">
        <f>IF(D52="","",IFERROR(VLOOKUP(D52,'Personen und Jahr'!$A$6:$B$30,2,FALSE),"nicht in Personen"))</f>
      </c>
      <c r="F52" s="21"/>
      <c r="G52" s="21"/>
      <c r="H52" s="22">
        <f>IF(AND(ISNUMBER(F52),ISNUMBER(G52)),ROUND((IF(G52&lt;=F52,G52+1,G52)-F52)*24,2),"")</f>
      </c>
      <c r="I52" s="20"/>
    </row>
    <row r="53" spans="1:9" x14ac:dyDescent="0.25">
      <c r="A53" s="19"/>
      <c r="B53" s="20"/>
      <c r="C53" s="20"/>
      <c r="D53" s="20"/>
      <c r="E53" s="16">
        <f>IF(D53="","",IFERROR(VLOOKUP(D53,'Personen und Jahr'!$A$6:$B$30,2,FALSE),"nicht in Personen"))</f>
      </c>
      <c r="F53" s="21"/>
      <c r="G53" s="21"/>
      <c r="H53" s="22">
        <f>IF(AND(ISNUMBER(F53),ISNUMBER(G53)),ROUND((IF(G53&lt;=F53,G53+1,G53)-F53)*24,2),"")</f>
      </c>
      <c r="I53" s="20"/>
    </row>
    <row r="54" spans="1:9" x14ac:dyDescent="0.25">
      <c r="A54" s="19"/>
      <c r="B54" s="20"/>
      <c r="C54" s="20"/>
      <c r="D54" s="20"/>
      <c r="E54" s="16">
        <f>IF(D54="","",IFERROR(VLOOKUP(D54,'Personen und Jahr'!$A$6:$B$30,2,FALSE),"nicht in Personen"))</f>
      </c>
      <c r="F54" s="21"/>
      <c r="G54" s="21"/>
      <c r="H54" s="22">
        <f>IF(AND(ISNUMBER(F54),ISNUMBER(G54)),ROUND((IF(G54&lt;=F54,G54+1,G54)-F54)*24,2),"")</f>
      </c>
      <c r="I54" s="20"/>
    </row>
    <row r="55" spans="1:9" x14ac:dyDescent="0.25">
      <c r="A55" s="19"/>
      <c r="B55" s="20"/>
      <c r="C55" s="20"/>
      <c r="D55" s="20"/>
      <c r="E55" s="16">
        <f>IF(D55="","",IFERROR(VLOOKUP(D55,'Personen und Jahr'!$A$6:$B$30,2,FALSE),"nicht in Personen"))</f>
      </c>
      <c r="F55" s="21"/>
      <c r="G55" s="21"/>
      <c r="H55" s="22">
        <f>IF(AND(ISNUMBER(F55),ISNUMBER(G55)),ROUND((IF(G55&lt;=F55,G55+1,G55)-F55)*24,2),"")</f>
      </c>
      <c r="I55" s="20"/>
    </row>
    <row r="56" spans="1:9" x14ac:dyDescent="0.25">
      <c r="A56" s="19"/>
      <c r="B56" s="20"/>
      <c r="C56" s="20"/>
      <c r="D56" s="20"/>
      <c r="E56" s="16">
        <f>IF(D56="","",IFERROR(VLOOKUP(D56,'Personen und Jahr'!$A$6:$B$30,2,FALSE),"nicht in Personen"))</f>
      </c>
      <c r="F56" s="21"/>
      <c r="G56" s="21"/>
      <c r="H56" s="22">
        <f>IF(AND(ISNUMBER(F56),ISNUMBER(G56)),ROUND((IF(G56&lt;=F56,G56+1,G56)-F56)*24,2),"")</f>
      </c>
      <c r="I56" s="20"/>
    </row>
    <row r="57" spans="1:9" x14ac:dyDescent="0.25">
      <c r="A57" s="19"/>
      <c r="B57" s="20"/>
      <c r="C57" s="20"/>
      <c r="D57" s="20"/>
      <c r="E57" s="16">
        <f>IF(D57="","",IFERROR(VLOOKUP(D57,'Personen und Jahr'!$A$6:$B$30,2,FALSE),"nicht in Personen"))</f>
      </c>
      <c r="F57" s="21"/>
      <c r="G57" s="21"/>
      <c r="H57" s="22">
        <f>IF(AND(ISNUMBER(F57),ISNUMBER(G57)),ROUND((IF(G57&lt;=F57,G57+1,G57)-F57)*24,2),"")</f>
      </c>
      <c r="I57" s="20"/>
    </row>
    <row r="58" spans="1:9" x14ac:dyDescent="0.25">
      <c r="A58" s="19"/>
      <c r="B58" s="20"/>
      <c r="C58" s="20"/>
      <c r="D58" s="20"/>
      <c r="E58" s="16">
        <f>IF(D58="","",IFERROR(VLOOKUP(D58,'Personen und Jahr'!$A$6:$B$30,2,FALSE),"nicht in Personen"))</f>
      </c>
      <c r="F58" s="21"/>
      <c r="G58" s="21"/>
      <c r="H58" s="22">
        <f>IF(AND(ISNUMBER(F58),ISNUMBER(G58)),ROUND((IF(G58&lt;=F58,G58+1,G58)-F58)*24,2),"")</f>
      </c>
      <c r="I58" s="20"/>
    </row>
    <row r="59" spans="1:9" x14ac:dyDescent="0.25">
      <c r="A59" s="19"/>
      <c r="B59" s="20"/>
      <c r="C59" s="20"/>
      <c r="D59" s="20"/>
      <c r="E59" s="16">
        <f>IF(D59="","",IFERROR(VLOOKUP(D59,'Personen und Jahr'!$A$6:$B$30,2,FALSE),"nicht in Personen"))</f>
      </c>
      <c r="F59" s="21"/>
      <c r="G59" s="21"/>
      <c r="H59" s="22">
        <f>IF(AND(ISNUMBER(F59),ISNUMBER(G59)),ROUND((IF(G59&lt;=F59,G59+1,G59)-F59)*24,2),"")</f>
      </c>
      <c r="I59" s="20"/>
    </row>
    <row r="60" spans="1:9" x14ac:dyDescent="0.25">
      <c r="A60" s="19"/>
      <c r="B60" s="20"/>
      <c r="C60" s="20"/>
      <c r="D60" s="20"/>
      <c r="E60" s="16">
        <f>IF(D60="","",IFERROR(VLOOKUP(D60,'Personen und Jahr'!$A$6:$B$30,2,FALSE),"nicht in Personen"))</f>
      </c>
      <c r="F60" s="21"/>
      <c r="G60" s="21"/>
      <c r="H60" s="22">
        <f>IF(AND(ISNUMBER(F60),ISNUMBER(G60)),ROUND((IF(G60&lt;=F60,G60+1,G60)-F60)*24,2),"")</f>
      </c>
      <c r="I60" s="20"/>
    </row>
    <row r="61" spans="1:9" x14ac:dyDescent="0.25">
      <c r="A61" s="19"/>
      <c r="B61" s="20"/>
      <c r="C61" s="20"/>
      <c r="D61" s="20"/>
      <c r="E61" s="16">
        <f>IF(D61="","",IFERROR(VLOOKUP(D61,'Personen und Jahr'!$A$6:$B$30,2,FALSE),"nicht in Personen"))</f>
      </c>
      <c r="F61" s="21"/>
      <c r="G61" s="21"/>
      <c r="H61" s="22">
        <f>IF(AND(ISNUMBER(F61),ISNUMBER(G61)),ROUND((IF(G61&lt;=F61,G61+1,G61)-F61)*24,2),"")</f>
      </c>
      <c r="I61" s="20"/>
    </row>
    <row r="62" spans="1:9" x14ac:dyDescent="0.25">
      <c r="A62" s="19"/>
      <c r="B62" s="20"/>
      <c r="C62" s="20"/>
      <c r="D62" s="20"/>
      <c r="E62" s="16">
        <f>IF(D62="","",IFERROR(VLOOKUP(D62,'Personen und Jahr'!$A$6:$B$30,2,FALSE),"nicht in Personen"))</f>
      </c>
      <c r="F62" s="21"/>
      <c r="G62" s="21"/>
      <c r="H62" s="22">
        <f>IF(AND(ISNUMBER(F62),ISNUMBER(G62)),ROUND((IF(G62&lt;=F62,G62+1,G62)-F62)*24,2),"")</f>
      </c>
      <c r="I62" s="20"/>
    </row>
    <row r="63" spans="1:9" x14ac:dyDescent="0.25">
      <c r="A63" s="19"/>
      <c r="B63" s="20"/>
      <c r="C63" s="20"/>
      <c r="D63" s="20"/>
      <c r="E63" s="16">
        <f>IF(D63="","",IFERROR(VLOOKUP(D63,'Personen und Jahr'!$A$6:$B$30,2,FALSE),"nicht in Personen"))</f>
      </c>
      <c r="F63" s="21"/>
      <c r="G63" s="21"/>
      <c r="H63" s="22">
        <f>IF(AND(ISNUMBER(F63),ISNUMBER(G63)),ROUND((IF(G63&lt;=F63,G63+1,G63)-F63)*24,2),"")</f>
      </c>
      <c r="I63" s="20"/>
    </row>
    <row r="64" spans="1:9" x14ac:dyDescent="0.25">
      <c r="A64" s="19"/>
      <c r="B64" s="20"/>
      <c r="C64" s="20"/>
      <c r="D64" s="20"/>
      <c r="E64" s="16">
        <f>IF(D64="","",IFERROR(VLOOKUP(D64,'Personen und Jahr'!$A$6:$B$30,2,FALSE),"nicht in Personen"))</f>
      </c>
      <c r="F64" s="21"/>
      <c r="G64" s="21"/>
      <c r="H64" s="22">
        <f>IF(AND(ISNUMBER(F64),ISNUMBER(G64)),ROUND((IF(G64&lt;=F64,G64+1,G64)-F64)*24,2),"")</f>
      </c>
      <c r="I64" s="20"/>
    </row>
    <row r="65" spans="1:9" x14ac:dyDescent="0.25">
      <c r="A65" s="19"/>
      <c r="B65" s="20"/>
      <c r="C65" s="20"/>
      <c r="D65" s="20"/>
      <c r="E65" s="16">
        <f>IF(D65="","",IFERROR(VLOOKUP(D65,'Personen und Jahr'!$A$6:$B$30,2,FALSE),"nicht in Personen"))</f>
      </c>
      <c r="F65" s="21"/>
      <c r="G65" s="21"/>
      <c r="H65" s="22">
        <f>IF(AND(ISNUMBER(F65),ISNUMBER(G65)),ROUND((IF(G65&lt;=F65,G65+1,G65)-F65)*24,2),"")</f>
      </c>
      <c r="I65" s="20"/>
    </row>
    <row r="67" spans="1:1" x14ac:dyDescent="0.25">
      <c r="A67" s="6" t="s">
        <v>16</v>
      </c>
    </row>
  </sheetData>
  <mergeCells count="2">
    <mergeCell ref="A2:I2"/>
    <mergeCell ref="A3:I3"/>
  </mergeCells>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Anleitung</vt:lpstr>
      <vt:lpstr>Einstellungen</vt:lpstr>
      <vt:lpstr>Personen und Jahr</vt:lpstr>
      <vt:lpstr>Einsatzplan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Einsatzplan Verein</dc:title>
  <dc:subject>Ehrenamt, Übungsleiter und Minijobs: Einsätze, Freibeträge und Verdienstgrenze im Blick</dc:subject>
  <dc:description>Erzeugt von MetronHR: kostenlose HR-Vorlage. www.metronhr.de</dc:description>
  <cp:keywords/>
  <cp:category/>
  <cp:lastModifiedBy>MetronHR</cp:lastModifiedBy>
  <dcterms:created xsi:type="dcterms:W3CDTF">2026-05-27T00:00:00Z</dcterms:created>
  <dcterms:modified xsi:type="dcterms:W3CDTF">2026-11-02T21:10:11Z</dcterms:modified>
</cp:coreProperties>
</file>